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250_1\обмен\Меню\Летне-осеннее меню 2026 год\"/>
    </mc:Choice>
  </mc:AlternateContent>
  <xr:revisionPtr revIDLastSave="0" documentId="13_ncr:1_{10050C9C-6ED7-4F0D-BA59-B2FCB915558C}" xr6:coauthVersionLast="43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0,5" sheetId="4" r:id="rId1"/>
    <sheet name="Лист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12" i="4" l="1"/>
  <c r="J235" i="4" l="1"/>
  <c r="K235" i="4"/>
  <c r="L235" i="4"/>
  <c r="I235" i="4"/>
  <c r="E235" i="4"/>
  <c r="F235" i="4"/>
  <c r="G235" i="4"/>
  <c r="D235" i="4"/>
  <c r="G373" i="4" l="1"/>
  <c r="N235" i="4" l="1"/>
  <c r="J414" i="4" l="1"/>
  <c r="K414" i="4"/>
  <c r="L414" i="4"/>
  <c r="I414" i="4"/>
  <c r="E414" i="4"/>
  <c r="F414" i="4"/>
  <c r="G414" i="4"/>
  <c r="D414" i="4"/>
  <c r="J373" i="4"/>
  <c r="K373" i="4"/>
  <c r="L373" i="4"/>
  <c r="I373" i="4"/>
  <c r="E373" i="4"/>
  <c r="F373" i="4"/>
  <c r="D373" i="4"/>
  <c r="E365" i="4"/>
  <c r="F365" i="4"/>
  <c r="G365" i="4"/>
  <c r="D365" i="4"/>
  <c r="E323" i="4"/>
  <c r="F323" i="4"/>
  <c r="G323" i="4"/>
  <c r="D323" i="4"/>
  <c r="J285" i="4"/>
  <c r="K285" i="4"/>
  <c r="L285" i="4"/>
  <c r="I285" i="4"/>
  <c r="E285" i="4"/>
  <c r="F285" i="4"/>
  <c r="G285" i="4"/>
  <c r="D285" i="4"/>
  <c r="J242" i="4"/>
  <c r="K242" i="4"/>
  <c r="L242" i="4"/>
  <c r="I242" i="4"/>
  <c r="E242" i="4"/>
  <c r="F242" i="4"/>
  <c r="G242" i="4"/>
  <c r="D242" i="4"/>
  <c r="J198" i="4"/>
  <c r="K198" i="4"/>
  <c r="L198" i="4"/>
  <c r="I198" i="4"/>
  <c r="E198" i="4"/>
  <c r="F198" i="4"/>
  <c r="G198" i="4"/>
  <c r="D198" i="4"/>
  <c r="J155" i="4"/>
  <c r="K155" i="4"/>
  <c r="L155" i="4"/>
  <c r="I155" i="4"/>
  <c r="E155" i="4"/>
  <c r="F155" i="4"/>
  <c r="G155" i="4"/>
  <c r="D155" i="4"/>
  <c r="L68" i="4" l="1"/>
  <c r="K68" i="4"/>
  <c r="J68" i="4"/>
  <c r="I68" i="4"/>
  <c r="G68" i="4"/>
  <c r="F68" i="4"/>
  <c r="E68" i="4"/>
  <c r="D68" i="4"/>
  <c r="J51" i="4"/>
  <c r="K51" i="4"/>
  <c r="L51" i="4"/>
  <c r="I51" i="4"/>
  <c r="E51" i="4"/>
  <c r="F51" i="4"/>
  <c r="G51" i="4"/>
  <c r="D51" i="4"/>
  <c r="J28" i="4"/>
  <c r="K28" i="4"/>
  <c r="L28" i="4"/>
  <c r="I28" i="4"/>
  <c r="E28" i="4"/>
  <c r="F28" i="4"/>
  <c r="G28" i="4"/>
  <c r="D28" i="4"/>
  <c r="L23" i="4"/>
  <c r="K23" i="4"/>
  <c r="J23" i="4"/>
  <c r="I23" i="4"/>
  <c r="G23" i="4"/>
  <c r="F23" i="4"/>
  <c r="E23" i="4"/>
  <c r="D23" i="4"/>
  <c r="E329" i="4" l="1"/>
  <c r="F329" i="4"/>
  <c r="D329" i="4"/>
  <c r="E105" i="4"/>
  <c r="F105" i="4"/>
  <c r="G105" i="4"/>
  <c r="D105" i="4"/>
  <c r="D138" i="4"/>
  <c r="L408" i="4"/>
  <c r="K408" i="4"/>
  <c r="J408" i="4"/>
  <c r="I408" i="4"/>
  <c r="G408" i="4"/>
  <c r="F408" i="4"/>
  <c r="E408" i="4"/>
  <c r="D408" i="4"/>
  <c r="L401" i="4"/>
  <c r="K401" i="4"/>
  <c r="J401" i="4"/>
  <c r="I401" i="4"/>
  <c r="G401" i="4"/>
  <c r="F401" i="4"/>
  <c r="E401" i="4"/>
  <c r="D401" i="4"/>
  <c r="L398" i="4"/>
  <c r="K398" i="4"/>
  <c r="J398" i="4"/>
  <c r="I398" i="4"/>
  <c r="G398" i="4"/>
  <c r="F398" i="4"/>
  <c r="E398" i="4"/>
  <c r="D398" i="4"/>
  <c r="L365" i="4"/>
  <c r="K365" i="4"/>
  <c r="J365" i="4"/>
  <c r="I365" i="4"/>
  <c r="L357" i="4"/>
  <c r="K357" i="4"/>
  <c r="J357" i="4"/>
  <c r="I357" i="4"/>
  <c r="G357" i="4"/>
  <c r="F357" i="4"/>
  <c r="E357" i="4"/>
  <c r="D357" i="4"/>
  <c r="L354" i="4"/>
  <c r="K354" i="4"/>
  <c r="J354" i="4"/>
  <c r="I354" i="4"/>
  <c r="G354" i="4"/>
  <c r="F354" i="4"/>
  <c r="E354" i="4"/>
  <c r="D354" i="4"/>
  <c r="L329" i="4"/>
  <c r="K329" i="4"/>
  <c r="J329" i="4"/>
  <c r="I329" i="4"/>
  <c r="G329" i="4"/>
  <c r="L323" i="4"/>
  <c r="K323" i="4"/>
  <c r="J323" i="4"/>
  <c r="I323" i="4"/>
  <c r="L315" i="4"/>
  <c r="K315" i="4"/>
  <c r="J315" i="4"/>
  <c r="I315" i="4"/>
  <c r="G315" i="4"/>
  <c r="F315" i="4"/>
  <c r="E315" i="4"/>
  <c r="D315" i="4"/>
  <c r="K312" i="4"/>
  <c r="J312" i="4"/>
  <c r="I312" i="4"/>
  <c r="G312" i="4"/>
  <c r="F312" i="4"/>
  <c r="E312" i="4"/>
  <c r="D312" i="4"/>
  <c r="J268" i="4"/>
  <c r="K268" i="4"/>
  <c r="L268" i="4"/>
  <c r="I268" i="4"/>
  <c r="E268" i="4"/>
  <c r="F268" i="4"/>
  <c r="G268" i="4"/>
  <c r="D268" i="4"/>
  <c r="L279" i="4"/>
  <c r="K279" i="4"/>
  <c r="J279" i="4"/>
  <c r="I279" i="4"/>
  <c r="G279" i="4"/>
  <c r="F279" i="4"/>
  <c r="E279" i="4"/>
  <c r="D279" i="4"/>
  <c r="L271" i="4"/>
  <c r="K271" i="4"/>
  <c r="J271" i="4"/>
  <c r="I271" i="4"/>
  <c r="G271" i="4"/>
  <c r="F271" i="4"/>
  <c r="E271" i="4"/>
  <c r="D271" i="4"/>
  <c r="L227" i="4"/>
  <c r="K227" i="4"/>
  <c r="J227" i="4"/>
  <c r="I227" i="4"/>
  <c r="G227" i="4"/>
  <c r="F227" i="4"/>
  <c r="E227" i="4"/>
  <c r="D227" i="4"/>
  <c r="L224" i="4"/>
  <c r="K224" i="4"/>
  <c r="J224" i="4"/>
  <c r="I224" i="4"/>
  <c r="G224" i="4"/>
  <c r="F224" i="4"/>
  <c r="E224" i="4"/>
  <c r="D224" i="4"/>
  <c r="E191" i="4"/>
  <c r="F191" i="4"/>
  <c r="G191" i="4"/>
  <c r="D191" i="4"/>
  <c r="J181" i="4"/>
  <c r="K181" i="4"/>
  <c r="L181" i="4"/>
  <c r="I181" i="4"/>
  <c r="E181" i="4"/>
  <c r="F181" i="4"/>
  <c r="G181" i="4"/>
  <c r="D181" i="4"/>
  <c r="L191" i="4"/>
  <c r="K191" i="4"/>
  <c r="J191" i="4"/>
  <c r="I191" i="4"/>
  <c r="L184" i="4"/>
  <c r="K184" i="4"/>
  <c r="J184" i="4"/>
  <c r="I184" i="4"/>
  <c r="G184" i="4"/>
  <c r="F184" i="4"/>
  <c r="E184" i="4"/>
  <c r="D184" i="4"/>
  <c r="J94" i="4"/>
  <c r="K94" i="4"/>
  <c r="L94" i="4"/>
  <c r="I94" i="4"/>
  <c r="D94" i="4"/>
  <c r="E94" i="4"/>
  <c r="F94" i="4"/>
  <c r="G94" i="4"/>
  <c r="L149" i="4"/>
  <c r="K149" i="4"/>
  <c r="J149" i="4"/>
  <c r="I149" i="4"/>
  <c r="G149" i="4"/>
  <c r="F149" i="4"/>
  <c r="E149" i="4"/>
  <c r="D149" i="4"/>
  <c r="L141" i="4"/>
  <c r="K141" i="4"/>
  <c r="J141" i="4"/>
  <c r="I141" i="4"/>
  <c r="G141" i="4"/>
  <c r="F141" i="4"/>
  <c r="E141" i="4"/>
  <c r="D141" i="4"/>
  <c r="L138" i="4"/>
  <c r="K138" i="4"/>
  <c r="J138" i="4"/>
  <c r="I138" i="4"/>
  <c r="G138" i="4"/>
  <c r="F138" i="4"/>
  <c r="E138" i="4"/>
  <c r="L110" i="4"/>
  <c r="K110" i="4"/>
  <c r="J110" i="4"/>
  <c r="I110" i="4"/>
  <c r="G110" i="4"/>
  <c r="F110" i="4"/>
  <c r="E110" i="4"/>
  <c r="D110" i="4"/>
  <c r="L105" i="4"/>
  <c r="K105" i="4"/>
  <c r="J105" i="4"/>
  <c r="I105" i="4"/>
  <c r="L97" i="4"/>
  <c r="K97" i="4"/>
  <c r="J97" i="4"/>
  <c r="I97" i="4"/>
  <c r="G97" i="4"/>
  <c r="F97" i="4"/>
  <c r="E97" i="4"/>
  <c r="D97" i="4"/>
  <c r="L62" i="4"/>
  <c r="K62" i="4"/>
  <c r="J62" i="4"/>
  <c r="I62" i="4"/>
  <c r="G62" i="4"/>
  <c r="F62" i="4"/>
  <c r="E62" i="4"/>
  <c r="D62" i="4"/>
  <c r="L54" i="4"/>
  <c r="K54" i="4"/>
  <c r="J54" i="4"/>
  <c r="I54" i="4"/>
  <c r="G54" i="4"/>
  <c r="F54" i="4"/>
  <c r="E54" i="4"/>
  <c r="D54" i="4"/>
  <c r="J12" i="4"/>
  <c r="K12" i="4"/>
  <c r="L12" i="4"/>
  <c r="I12" i="4"/>
  <c r="E12" i="4"/>
  <c r="F12" i="4"/>
  <c r="G12" i="4"/>
  <c r="D12" i="4"/>
  <c r="L15" i="4"/>
  <c r="K15" i="4"/>
  <c r="J15" i="4"/>
  <c r="I15" i="4"/>
  <c r="G15" i="4"/>
  <c r="F15" i="4"/>
  <c r="E15" i="4"/>
  <c r="D15" i="4"/>
  <c r="F286" i="4" l="1"/>
  <c r="J374" i="4"/>
  <c r="D286" i="4"/>
  <c r="L415" i="4"/>
  <c r="N401" i="4" s="1"/>
  <c r="E286" i="4"/>
  <c r="J286" i="4"/>
  <c r="I243" i="4"/>
  <c r="K243" i="4"/>
  <c r="I111" i="4"/>
  <c r="L374" i="4"/>
  <c r="N373" i="4" s="1"/>
  <c r="E330" i="4"/>
  <c r="D415" i="4"/>
  <c r="F330" i="4"/>
  <c r="E415" i="4"/>
  <c r="F415" i="4"/>
  <c r="D243" i="4"/>
  <c r="G415" i="4"/>
  <c r="M401" i="4" s="1"/>
  <c r="D374" i="4"/>
  <c r="F243" i="4"/>
  <c r="E374" i="4"/>
  <c r="J415" i="4"/>
  <c r="F374" i="4"/>
  <c r="K415" i="4"/>
  <c r="I374" i="4"/>
  <c r="D330" i="4"/>
  <c r="I330" i="4"/>
  <c r="I415" i="4"/>
  <c r="K374" i="4"/>
  <c r="J330" i="4"/>
  <c r="L330" i="4"/>
  <c r="N330" i="4" s="1"/>
  <c r="K330" i="4"/>
  <c r="I199" i="4"/>
  <c r="G243" i="4"/>
  <c r="J243" i="4"/>
  <c r="E243" i="4"/>
  <c r="L199" i="4"/>
  <c r="N181" i="4" s="1"/>
  <c r="K111" i="4"/>
  <c r="J111" i="4"/>
  <c r="L111" i="4"/>
  <c r="N94" i="4" s="1"/>
  <c r="E156" i="4"/>
  <c r="G156" i="4"/>
  <c r="M156" i="4" s="1"/>
  <c r="J156" i="4"/>
  <c r="L156" i="4"/>
  <c r="N138" i="4" s="1"/>
  <c r="F69" i="4"/>
  <c r="F156" i="4"/>
  <c r="I156" i="4"/>
  <c r="K156" i="4"/>
  <c r="L243" i="4"/>
  <c r="N227" i="4" s="1"/>
  <c r="D156" i="4"/>
  <c r="G69" i="4"/>
  <c r="M69" i="4" s="1"/>
  <c r="D69" i="4"/>
  <c r="G374" i="4"/>
  <c r="M373" i="4" s="1"/>
  <c r="G330" i="4"/>
  <c r="M330" i="4" s="1"/>
  <c r="D199" i="4"/>
  <c r="I286" i="4"/>
  <c r="K286" i="4"/>
  <c r="F199" i="4"/>
  <c r="D111" i="4"/>
  <c r="F111" i="4"/>
  <c r="G286" i="4"/>
  <c r="M286" i="4" s="1"/>
  <c r="L286" i="4"/>
  <c r="N268" i="4" s="1"/>
  <c r="G199" i="4"/>
  <c r="M198" i="4" s="1"/>
  <c r="E199" i="4"/>
  <c r="J199" i="4"/>
  <c r="K199" i="4"/>
  <c r="E111" i="4"/>
  <c r="E69" i="4"/>
  <c r="K69" i="4"/>
  <c r="L69" i="4"/>
  <c r="N51" i="4" s="1"/>
  <c r="G111" i="4"/>
  <c r="I69" i="4"/>
  <c r="J69" i="4"/>
  <c r="D29" i="4"/>
  <c r="F29" i="4"/>
  <c r="E29" i="4"/>
  <c r="L29" i="4"/>
  <c r="N29" i="4" s="1"/>
  <c r="I29" i="4"/>
  <c r="K29" i="4"/>
  <c r="G29" i="4"/>
  <c r="M12" i="4" s="1"/>
  <c r="J29" i="4"/>
  <c r="M242" i="4" l="1"/>
  <c r="M235" i="4"/>
  <c r="N414" i="4"/>
  <c r="N408" i="4"/>
  <c r="N398" i="4"/>
  <c r="N365" i="4"/>
  <c r="N357" i="4"/>
  <c r="N354" i="4"/>
  <c r="N97" i="4"/>
  <c r="N184" i="4"/>
  <c r="M408" i="4"/>
  <c r="M414" i="4"/>
  <c r="N141" i="4"/>
  <c r="M398" i="4"/>
  <c r="N323" i="4"/>
  <c r="M54" i="4"/>
  <c r="N224" i="4"/>
  <c r="M138" i="4"/>
  <c r="N149" i="4"/>
  <c r="N315" i="4"/>
  <c r="N312" i="4"/>
  <c r="M227" i="4"/>
  <c r="M224" i="4"/>
  <c r="N198" i="4"/>
  <c r="N191" i="4"/>
  <c r="N110" i="4"/>
  <c r="M141" i="4"/>
  <c r="N156" i="4"/>
  <c r="M149" i="4"/>
  <c r="N105" i="4"/>
  <c r="M62" i="4"/>
  <c r="M191" i="4"/>
  <c r="N242" i="4"/>
  <c r="M51" i="4"/>
  <c r="M357" i="4"/>
  <c r="M365" i="4"/>
  <c r="M354" i="4"/>
  <c r="N286" i="4"/>
  <c r="M323" i="4"/>
  <c r="M315" i="4"/>
  <c r="M184" i="4"/>
  <c r="M271" i="4"/>
  <c r="M312" i="4"/>
  <c r="M181" i="4"/>
  <c r="M279" i="4"/>
  <c r="M268" i="4"/>
  <c r="N271" i="4"/>
  <c r="N279" i="4"/>
  <c r="N54" i="4"/>
  <c r="N69" i="4"/>
  <c r="N62" i="4"/>
  <c r="M110" i="4"/>
  <c r="M105" i="4"/>
  <c r="M97" i="4"/>
  <c r="M94" i="4"/>
  <c r="M23" i="4"/>
  <c r="M15" i="4"/>
  <c r="M29" i="4"/>
  <c r="N23" i="4"/>
  <c r="N15" i="4"/>
  <c r="N12" i="4"/>
  <c r="N374" i="4" l="1"/>
  <c r="M374" i="4"/>
</calcChain>
</file>

<file path=xl/sharedStrings.xml><?xml version="1.0" encoding="utf-8"?>
<sst xmlns="http://schemas.openxmlformats.org/spreadsheetml/2006/main" count="408" uniqueCount="133">
  <si>
    <t>НАИМЕНОВАНИЕ БЛЮД</t>
  </si>
  <si>
    <t>Выход, г</t>
  </si>
  <si>
    <t>Белки, г</t>
  </si>
  <si>
    <t>Жиры, г</t>
  </si>
  <si>
    <t>Углеводы, г</t>
  </si>
  <si>
    <t>1-3 года</t>
  </si>
  <si>
    <t>3-6 лет</t>
  </si>
  <si>
    <t>Эн. цен, ккал</t>
  </si>
  <si>
    <t xml:space="preserve">Макароны с сыром </t>
  </si>
  <si>
    <t>Итого:</t>
  </si>
  <si>
    <t>Завтрак</t>
  </si>
  <si>
    <t>Обед</t>
  </si>
  <si>
    <r>
      <t xml:space="preserve">Кондитерское изделие </t>
    </r>
    <r>
      <rPr>
        <i/>
        <sz val="11"/>
        <color theme="1"/>
        <rFont val="Times New Roman"/>
        <family val="1"/>
        <charset val="204"/>
      </rPr>
      <t>(зефир)</t>
    </r>
  </si>
  <si>
    <t>Мортовь тушеная</t>
  </si>
  <si>
    <t>Хлеб ржаной</t>
  </si>
  <si>
    <t>Полдник</t>
  </si>
  <si>
    <t>Картофель тушеный с овощами</t>
  </si>
  <si>
    <t>Хлеб пшеничный</t>
  </si>
  <si>
    <t>Жаркое по-могилевски</t>
  </si>
  <si>
    <t>Итого за день:</t>
  </si>
  <si>
    <t>мин</t>
  </si>
  <si>
    <t>макс</t>
  </si>
  <si>
    <t>Чай с молоком</t>
  </si>
  <si>
    <t>Бутерброд с маслом</t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</si>
  <si>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(груши)</t>
    </r>
  </si>
  <si>
    <t>Пюре картофельное</t>
  </si>
  <si>
    <t>150/3</t>
  </si>
  <si>
    <t>Каша жидкая молочная "Геркулес"</t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</si>
  <si>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(яблоки)</t>
    </r>
  </si>
  <si>
    <t>Капуста тушеная</t>
  </si>
  <si>
    <t>Бутерброд с повидлом</t>
  </si>
  <si>
    <t>Биточки из говядины "Нежные"</t>
  </si>
  <si>
    <t>Сырники, запеченые со сметаной</t>
  </si>
  <si>
    <t>Рагу овощное с картофелем</t>
  </si>
  <si>
    <t xml:space="preserve">Хлеб пшеничный </t>
  </si>
  <si>
    <t>Манник (с повидлом)</t>
  </si>
  <si>
    <t>Каша жидкая молочная манная</t>
  </si>
  <si>
    <t>Колбаса отварная</t>
  </si>
  <si>
    <t>Тефтели из говядины</t>
  </si>
  <si>
    <t>Картофель, запеченый со сметаной и сыром</t>
  </si>
  <si>
    <t>1 неделя</t>
  </si>
  <si>
    <t xml:space="preserve">Понедельник </t>
  </si>
  <si>
    <t>Второй завтрак (01.06-31.08)</t>
  </si>
  <si>
    <t xml:space="preserve">Вторник </t>
  </si>
  <si>
    <t xml:space="preserve">Среда </t>
  </si>
  <si>
    <t xml:space="preserve">Пятница </t>
  </si>
  <si>
    <t>2 неделя</t>
  </si>
  <si>
    <t>Вторник</t>
  </si>
  <si>
    <t>200/4</t>
  </si>
  <si>
    <t>Четверг</t>
  </si>
  <si>
    <t xml:space="preserve"> 1 неделя</t>
  </si>
  <si>
    <t>Пюре картофельное с морковью</t>
  </si>
  <si>
    <r>
      <t>Кисель из св.плодов</t>
    </r>
    <r>
      <rPr>
        <i/>
        <sz val="11"/>
        <color theme="1"/>
        <rFont val="Times New Roman"/>
        <family val="1"/>
        <charset val="204"/>
      </rPr>
      <t xml:space="preserve"> (яблоки)</t>
    </r>
  </si>
  <si>
    <r>
      <t xml:space="preserve">Компот из суш. плодов </t>
    </r>
    <r>
      <rPr>
        <i/>
        <sz val="11"/>
        <color theme="1"/>
        <rFont val="Times New Roman"/>
        <family val="1"/>
        <charset val="204"/>
      </rPr>
      <t>(кураги)</t>
    </r>
  </si>
  <si>
    <r>
      <t xml:space="preserve">Салат из овощей </t>
    </r>
    <r>
      <rPr>
        <i/>
        <sz val="11"/>
        <color theme="1"/>
        <rFont val="Times New Roman"/>
        <family val="1"/>
        <charset val="204"/>
      </rPr>
      <t>(салат из св. огурцов (с репчатым луком)</t>
    </r>
  </si>
  <si>
    <r>
      <t xml:space="preserve">Салат из овощей </t>
    </r>
    <r>
      <rPr>
        <i/>
        <sz val="11"/>
        <color theme="1"/>
        <rFont val="Times New Roman"/>
        <family val="1"/>
        <charset val="204"/>
      </rPr>
      <t>(салат из св. помидоров и огурцов (с репчатым луком)</t>
    </r>
  </si>
  <si>
    <t>Каша вязкая гречевая</t>
  </si>
  <si>
    <t>Какао с молоком "Чебурашка"</t>
  </si>
  <si>
    <r>
      <t xml:space="preserve">Кондитерское изделие </t>
    </r>
    <r>
      <rPr>
        <i/>
        <sz val="11"/>
        <color theme="1"/>
        <rFont val="Times New Roman"/>
        <family val="1"/>
        <charset val="204"/>
      </rPr>
      <t>(печенье)</t>
    </r>
  </si>
  <si>
    <r>
      <t>Фрукты (</t>
    </r>
    <r>
      <rPr>
        <i/>
        <sz val="11"/>
        <color theme="1"/>
        <rFont val="Times New Roman"/>
        <family val="1"/>
        <charset val="204"/>
      </rPr>
      <t>Апельсины</t>
    </r>
    <r>
      <rPr>
        <sz val="11"/>
        <color theme="1"/>
        <rFont val="Times New Roman"/>
        <family val="1"/>
        <charset val="204"/>
      </rPr>
      <t>)</t>
    </r>
  </si>
  <si>
    <r>
      <t xml:space="preserve">Суп картофельный с крупой </t>
    </r>
    <r>
      <rPr>
        <i/>
        <sz val="11"/>
        <color theme="1"/>
        <rFont val="Times New Roman"/>
        <family val="1"/>
        <charset val="204"/>
      </rPr>
      <t>(рисовой) (масло раст.)</t>
    </r>
  </si>
  <si>
    <r>
      <t xml:space="preserve">Компот из суш. плодов </t>
    </r>
    <r>
      <rPr>
        <i/>
        <sz val="11"/>
        <color theme="1"/>
        <rFont val="Times New Roman"/>
        <family val="1"/>
        <charset val="204"/>
      </rPr>
      <t>(яблоки)</t>
    </r>
  </si>
  <si>
    <t>100/10</t>
  </si>
  <si>
    <t>140/15</t>
  </si>
  <si>
    <t>Сок</t>
  </si>
  <si>
    <t>Омлет натуральный (с маслом сливочным)</t>
  </si>
  <si>
    <t>120/15</t>
  </si>
  <si>
    <t>Бутерброт с сыром</t>
  </si>
  <si>
    <r>
      <t xml:space="preserve">Салат из овощей </t>
    </r>
    <r>
      <rPr>
        <i/>
        <sz val="11"/>
        <color theme="1"/>
        <rFont val="Times New Roman"/>
        <family val="1"/>
        <charset val="204"/>
      </rPr>
      <t>(салат из св. помидоров (с репчатым луком)</t>
    </r>
  </si>
  <si>
    <t>Борщ с фасолью  и картофелем (со сметаной)</t>
  </si>
  <si>
    <t>Биточки рыбные "Нептун"</t>
  </si>
  <si>
    <t>Напиток "Дюшес"</t>
  </si>
  <si>
    <t>110/8/5</t>
  </si>
  <si>
    <t>Молоко кипяченое</t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</si>
  <si>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(Груши)</t>
    </r>
  </si>
  <si>
    <t>Каша жидкая молочная рисовая "Янтарная"</t>
  </si>
  <si>
    <t>Салат " Детский"</t>
  </si>
  <si>
    <t>Биточки из птицы "Одуванчик"</t>
  </si>
  <si>
    <r>
      <t xml:space="preserve">Запеканка из творога </t>
    </r>
    <r>
      <rPr>
        <i/>
        <sz val="11"/>
        <color theme="1"/>
        <rFont val="Times New Roman"/>
        <family val="1"/>
        <charset val="204"/>
      </rPr>
      <t xml:space="preserve"> (с манной крупой)</t>
    </r>
    <r>
      <rPr>
        <sz val="11"/>
        <color theme="1"/>
        <rFont val="Times New Roman"/>
        <family val="1"/>
        <charset val="204"/>
      </rPr>
      <t xml:space="preserve"> со сметаной </t>
    </r>
  </si>
  <si>
    <t>120/10</t>
  </si>
  <si>
    <r>
      <t xml:space="preserve">Компот из св.плодов </t>
    </r>
    <r>
      <rPr>
        <i/>
        <sz val="11"/>
        <color theme="1"/>
        <rFont val="Times New Roman"/>
        <family val="1"/>
        <charset val="204"/>
      </rPr>
      <t>(лимоны)</t>
    </r>
  </si>
  <si>
    <t>Каша жидкая молочная "Дружба"</t>
  </si>
  <si>
    <r>
      <t xml:space="preserve">Овощи порциями </t>
    </r>
    <r>
      <rPr>
        <i/>
        <sz val="11"/>
        <color theme="1"/>
        <rFont val="Times New Roman"/>
        <family val="1"/>
        <charset val="204"/>
      </rPr>
      <t>(огурец св.)</t>
    </r>
  </si>
  <si>
    <r>
      <t xml:space="preserve">Рассольник Ленинградский </t>
    </r>
    <r>
      <rPr>
        <i/>
        <sz val="11"/>
        <color theme="1"/>
        <rFont val="Times New Roman"/>
        <family val="1"/>
        <charset val="204"/>
      </rPr>
      <t>(с перловой крупой)</t>
    </r>
    <r>
      <rPr>
        <sz val="11"/>
        <color theme="1"/>
        <rFont val="Times New Roman"/>
        <family val="1"/>
        <charset val="204"/>
      </rPr>
      <t xml:space="preserve"> со сметаной</t>
    </r>
  </si>
  <si>
    <t>Котлеты рыбная "Фантазия"</t>
  </si>
  <si>
    <r>
      <t xml:space="preserve">Компот из св. плодов </t>
    </r>
    <r>
      <rPr>
        <i/>
        <sz val="11"/>
        <color theme="1"/>
        <rFont val="Times New Roman"/>
        <family val="1"/>
        <charset val="204"/>
      </rPr>
      <t>(яблоки)</t>
    </r>
  </si>
  <si>
    <t>Драчена</t>
  </si>
  <si>
    <t>Салат "Помидорка"</t>
  </si>
  <si>
    <t>Суп картофельный с горохом (В1)</t>
  </si>
  <si>
    <t>Колбаски из птицы " Курочка ряба"</t>
  </si>
  <si>
    <r>
      <t>Мучное изделие</t>
    </r>
    <r>
      <rPr>
        <i/>
        <sz val="11"/>
        <color theme="1"/>
        <rFont val="Times New Roman"/>
        <family val="1"/>
        <charset val="204"/>
      </rPr>
      <t xml:space="preserve"> (крендель сахарный)</t>
    </r>
    <r>
      <rPr>
        <sz val="11"/>
        <color theme="1"/>
        <rFont val="Times New Roman"/>
        <family val="1"/>
        <charset val="204"/>
      </rPr>
      <t>(В1)</t>
    </r>
  </si>
  <si>
    <t>Пудинг из творога с курогой (со метаной)</t>
  </si>
  <si>
    <t xml:space="preserve"> 2 неделя</t>
  </si>
  <si>
    <r>
      <t xml:space="preserve">Овощи порциями </t>
    </r>
    <r>
      <rPr>
        <i/>
        <sz val="11"/>
        <color theme="1"/>
        <rFont val="Times New Roman"/>
        <family val="1"/>
        <charset val="204"/>
      </rPr>
      <t>( помидор св.)</t>
    </r>
  </si>
  <si>
    <t>Суп  "Весенний"</t>
  </si>
  <si>
    <t>Запеканка рыбная "Морская мозайка"</t>
  </si>
  <si>
    <t>Каша вязкая молочная гречневая</t>
  </si>
  <si>
    <t>Суп молочный с овсяными хлопьями</t>
  </si>
  <si>
    <t>Напиток " Фантастик"</t>
  </si>
  <si>
    <t>Бабка картофельная "Новая" (со сметаной)</t>
  </si>
  <si>
    <r>
      <t>Сок</t>
    </r>
    <r>
      <rPr>
        <i/>
        <sz val="11"/>
        <color theme="1"/>
        <rFont val="Times New Roman"/>
        <family val="1"/>
        <charset val="204"/>
      </rPr>
      <t xml:space="preserve"> (яблочный)</t>
    </r>
  </si>
  <si>
    <r>
      <t xml:space="preserve">Сок </t>
    </r>
    <r>
      <rPr>
        <i/>
        <sz val="11"/>
        <color theme="1"/>
        <rFont val="Times New Roman"/>
        <family val="1"/>
        <charset val="204"/>
      </rPr>
      <t>(яблочный)</t>
    </r>
  </si>
  <si>
    <r>
      <t xml:space="preserve">Вареники ленивые </t>
    </r>
    <r>
      <rPr>
        <i/>
        <sz val="11"/>
        <color theme="1"/>
        <rFont val="Times New Roman"/>
        <family val="1"/>
        <charset val="204"/>
      </rPr>
      <t>( со сметаной и сахаром)</t>
    </r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</si>
  <si>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(Апельсины)</t>
    </r>
  </si>
  <si>
    <r>
      <t xml:space="preserve">Молоко или кисломолочный продукт </t>
    </r>
    <r>
      <rPr>
        <i/>
        <sz val="11"/>
        <color theme="1"/>
        <rFont val="Times New Roman"/>
        <family val="1"/>
        <charset val="204"/>
      </rPr>
      <t>(кефир)</t>
    </r>
  </si>
  <si>
    <t>150/5</t>
  </si>
  <si>
    <t>Компот из суш. плодов (изюма)</t>
  </si>
  <si>
    <t>Мясные шарики из говядины</t>
  </si>
  <si>
    <t>Колобки мясные</t>
  </si>
  <si>
    <t>Каша вязкая пшенная</t>
  </si>
  <si>
    <r>
      <t xml:space="preserve">Сок </t>
    </r>
    <r>
      <rPr>
        <i/>
        <sz val="11"/>
        <color theme="1"/>
        <rFont val="Times New Roman"/>
        <family val="1"/>
        <charset val="204"/>
      </rPr>
      <t>(ассортимент)</t>
    </r>
  </si>
  <si>
    <t>200/7</t>
  </si>
  <si>
    <t>Котлета " Праменчык"</t>
  </si>
  <si>
    <t>Суп молочный с макаронными изделиями</t>
  </si>
  <si>
    <t>Плов из отварной говядины</t>
  </si>
  <si>
    <t xml:space="preserve">Примерные двухнедельные рационы питания на летне-осенний период для дошкольного учреждения с 10,5 - часовым режимом пребывания </t>
  </si>
  <si>
    <t>Макароны отварные</t>
  </si>
  <si>
    <t>150/15</t>
  </si>
  <si>
    <t>140/13/4</t>
  </si>
  <si>
    <t>130/16</t>
  </si>
  <si>
    <t>130/22</t>
  </si>
  <si>
    <t>Щи из свежей капусты с картофелем  (со сметаной)</t>
  </si>
  <si>
    <t>Борщ с картофелем (со сметаной)</t>
  </si>
  <si>
    <t>140/14</t>
  </si>
  <si>
    <t xml:space="preserve">Кофейный напиток </t>
  </si>
  <si>
    <t xml:space="preserve">Чай с лимоном </t>
  </si>
  <si>
    <r>
      <t xml:space="preserve">Сложный гарнир </t>
    </r>
    <r>
      <rPr>
        <i/>
        <sz val="11"/>
        <color theme="1"/>
        <rFont val="Times New Roman"/>
        <family val="1"/>
        <charset val="204"/>
      </rPr>
      <t>(свекла и горошек консервир.)</t>
    </r>
  </si>
  <si>
    <t>Запеканка картофельная с мясом (говядина) с маслом сливочным</t>
  </si>
  <si>
    <t xml:space="preserve">Чай с молоком </t>
  </si>
  <si>
    <t xml:space="preserve">Кофейный напиток с молоком </t>
  </si>
  <si>
    <t xml:space="preserve">Чай с сахаром </t>
  </si>
  <si>
    <t xml:space="preserve">Суп крестьянский с крупой овсяной </t>
  </si>
  <si>
    <t xml:space="preserve">Какао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</si>
</sst>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8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65" fontId="2" fillId="0" borderId="1" xfId="1" applyNumberFormat="1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0" fillId="0" borderId="0" xfId="0" applyNumberFormat="1"/>
    <xf numFmtId="165" fontId="2" fillId="0" borderId="1" xfId="0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165" fontId="0" fillId="0" borderId="0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Border="1"/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1" fillId="4" borderId="1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15"/>
  <sheetViews>
    <sheetView tabSelected="1" topLeftCell="A85" zoomScale="90" zoomScaleNormal="90" workbookViewId="0">
      <selection activeCell="B116" sqref="B116"/>
    </sheetView>
  </sheetViews>
  <sheetFormatPr defaultRowHeight="15" x14ac:dyDescent="0.25"/>
  <cols>
    <col min="1" max="1" width="4.42578125" customWidth="1"/>
    <col min="2" max="2" width="50.7109375" customWidth="1"/>
    <col min="3" max="11" width="12.7109375" customWidth="1"/>
    <col min="12" max="12" width="13.7109375" customWidth="1"/>
    <col min="13" max="13" width="11.42578125" hidden="1" customWidth="1"/>
    <col min="14" max="14" width="0.28515625" customWidth="1"/>
  </cols>
  <sheetData>
    <row r="2" spans="2:15" s="29" customFormat="1" ht="45" customHeight="1" x14ac:dyDescent="0.35">
      <c r="B2" s="83" t="s">
        <v>115</v>
      </c>
      <c r="C2" s="83"/>
      <c r="D2" s="83"/>
      <c r="E2" s="83"/>
      <c r="F2" s="83"/>
      <c r="G2" s="83"/>
      <c r="H2" s="83"/>
      <c r="I2" s="83"/>
      <c r="J2" s="83"/>
      <c r="K2" s="83"/>
      <c r="L2" s="83"/>
    </row>
    <row r="4" spans="2:15" ht="16.5" x14ac:dyDescent="0.25">
      <c r="B4" s="84" t="s">
        <v>41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2:15" ht="16.5" x14ac:dyDescent="0.25">
      <c r="B5" s="84" t="s">
        <v>40</v>
      </c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2:15" x14ac:dyDescent="0.25">
      <c r="B6" s="70" t="s">
        <v>0</v>
      </c>
      <c r="C6" s="71" t="s">
        <v>5</v>
      </c>
      <c r="D6" s="71"/>
      <c r="E6" s="71"/>
      <c r="F6" s="71"/>
      <c r="G6" s="28"/>
      <c r="H6" s="71" t="s">
        <v>6</v>
      </c>
      <c r="I6" s="71"/>
      <c r="J6" s="71"/>
      <c r="K6" s="71"/>
      <c r="L6" s="71"/>
    </row>
    <row r="7" spans="2:15" x14ac:dyDescent="0.25">
      <c r="B7" s="70"/>
      <c r="C7" s="1" t="s">
        <v>1</v>
      </c>
      <c r="D7" s="28" t="s">
        <v>2</v>
      </c>
      <c r="E7" s="28" t="s">
        <v>3</v>
      </c>
      <c r="F7" s="28" t="s">
        <v>4</v>
      </c>
      <c r="G7" s="2" t="s">
        <v>7</v>
      </c>
      <c r="H7" s="6" t="s">
        <v>1</v>
      </c>
      <c r="I7" s="28" t="s">
        <v>2</v>
      </c>
      <c r="J7" s="28" t="s">
        <v>3</v>
      </c>
      <c r="K7" s="28" t="s">
        <v>4</v>
      </c>
      <c r="L7" s="28" t="s">
        <v>7</v>
      </c>
    </row>
    <row r="8" spans="2:15" ht="16.5" x14ac:dyDescent="0.25">
      <c r="B8" s="72" t="s">
        <v>10</v>
      </c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2:15" x14ac:dyDescent="0.25">
      <c r="B9" s="22" t="s">
        <v>8</v>
      </c>
      <c r="C9" s="1">
        <v>100</v>
      </c>
      <c r="D9" s="56">
        <v>5.21</v>
      </c>
      <c r="E9" s="56">
        <v>7.69</v>
      </c>
      <c r="F9" s="56">
        <v>19.47</v>
      </c>
      <c r="G9" s="56">
        <v>159.30000000000001</v>
      </c>
      <c r="H9" s="6">
        <v>130</v>
      </c>
      <c r="I9" s="56">
        <v>6.77</v>
      </c>
      <c r="J9" s="56">
        <v>10</v>
      </c>
      <c r="K9" s="56">
        <v>25.31</v>
      </c>
      <c r="L9" s="56">
        <v>207.09</v>
      </c>
      <c r="O9" s="41"/>
    </row>
    <row r="10" spans="2:15" x14ac:dyDescent="0.25">
      <c r="B10" s="21" t="s">
        <v>57</v>
      </c>
      <c r="C10" s="1">
        <v>150</v>
      </c>
      <c r="D10" s="59">
        <v>3.14</v>
      </c>
      <c r="E10" s="59">
        <v>2.57</v>
      </c>
      <c r="F10" s="59">
        <v>16.5</v>
      </c>
      <c r="G10" s="4">
        <v>100.8</v>
      </c>
      <c r="H10" s="6">
        <v>200</v>
      </c>
      <c r="I10" s="59">
        <v>4.4800000000000004</v>
      </c>
      <c r="J10" s="59">
        <v>3.61</v>
      </c>
      <c r="K10" s="4">
        <v>22</v>
      </c>
      <c r="L10" s="59">
        <v>134.4</v>
      </c>
    </row>
    <row r="11" spans="2:15" x14ac:dyDescent="0.25">
      <c r="B11" s="21" t="s">
        <v>58</v>
      </c>
      <c r="C11" s="1">
        <v>20</v>
      </c>
      <c r="D11" s="28">
        <v>1.5</v>
      </c>
      <c r="E11" s="30">
        <v>2.36</v>
      </c>
      <c r="F11" s="28">
        <v>14.98</v>
      </c>
      <c r="G11" s="28">
        <v>85.42</v>
      </c>
      <c r="H11" s="6">
        <v>20</v>
      </c>
      <c r="I11" s="28">
        <v>1.5</v>
      </c>
      <c r="J11" s="3">
        <v>2.36</v>
      </c>
      <c r="K11" s="28">
        <v>14.98</v>
      </c>
      <c r="L11" s="28">
        <v>85.42</v>
      </c>
    </row>
    <row r="12" spans="2:15" x14ac:dyDescent="0.25">
      <c r="B12" s="23" t="s">
        <v>9</v>
      </c>
      <c r="C12" s="11">
        <v>0.21</v>
      </c>
      <c r="D12" s="1">
        <f>D9+D11+D10</f>
        <v>9.85</v>
      </c>
      <c r="E12" s="1">
        <f t="shared" ref="E12:G12" si="0">E9+E11+E10</f>
        <v>12.620000000000001</v>
      </c>
      <c r="F12" s="1">
        <f t="shared" si="0"/>
        <v>50.95</v>
      </c>
      <c r="G12" s="1">
        <f t="shared" si="0"/>
        <v>345.52000000000004</v>
      </c>
      <c r="H12" s="11">
        <v>0.2</v>
      </c>
      <c r="I12" s="1">
        <f>I9+I10+I11</f>
        <v>12.75</v>
      </c>
      <c r="J12" s="1">
        <f t="shared" ref="J12:L12" si="1">J9+J10+J11</f>
        <v>15.969999999999999</v>
      </c>
      <c r="K12" s="1">
        <f t="shared" si="1"/>
        <v>62.290000000000006</v>
      </c>
      <c r="L12" s="1">
        <f t="shared" si="1"/>
        <v>426.91</v>
      </c>
      <c r="M12" s="31">
        <f>G12*75/G29</f>
        <v>21.554226588037633</v>
      </c>
      <c r="N12" s="31">
        <f>L12*75/L29</f>
        <v>19.724051475072539</v>
      </c>
    </row>
    <row r="13" spans="2:15" ht="16.5" x14ac:dyDescent="0.25">
      <c r="B13" s="67" t="s">
        <v>42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32"/>
      <c r="N13" s="32"/>
    </row>
    <row r="14" spans="2:15" x14ac:dyDescent="0.25">
      <c r="B14" s="21" t="s">
        <v>59</v>
      </c>
      <c r="C14" s="6">
        <v>100</v>
      </c>
      <c r="D14" s="4">
        <v>0.9</v>
      </c>
      <c r="E14" s="4">
        <v>0.2</v>
      </c>
      <c r="F14" s="4">
        <v>8.1</v>
      </c>
      <c r="G14" s="4">
        <v>45</v>
      </c>
      <c r="H14" s="1">
        <v>140</v>
      </c>
      <c r="I14" s="4">
        <v>1.26</v>
      </c>
      <c r="J14" s="4">
        <v>0.28000000000000003</v>
      </c>
      <c r="K14" s="4">
        <v>11.34</v>
      </c>
      <c r="L14" s="4">
        <v>63</v>
      </c>
      <c r="M14" s="32"/>
      <c r="N14" s="32"/>
    </row>
    <row r="15" spans="2:15" x14ac:dyDescent="0.25">
      <c r="B15" s="23" t="s">
        <v>9</v>
      </c>
      <c r="C15" s="11">
        <v>0.03</v>
      </c>
      <c r="D15" s="5">
        <f>D14</f>
        <v>0.9</v>
      </c>
      <c r="E15" s="5">
        <f t="shared" ref="E15:G15" si="2">E14</f>
        <v>0.2</v>
      </c>
      <c r="F15" s="5">
        <f t="shared" si="2"/>
        <v>8.1</v>
      </c>
      <c r="G15" s="5">
        <f t="shared" si="2"/>
        <v>45</v>
      </c>
      <c r="H15" s="11">
        <v>0.03</v>
      </c>
      <c r="I15" s="5">
        <f>I14</f>
        <v>1.26</v>
      </c>
      <c r="J15" s="5">
        <f t="shared" ref="J15:L15" si="3">J14</f>
        <v>0.28000000000000003</v>
      </c>
      <c r="K15" s="5">
        <f t="shared" si="3"/>
        <v>11.34</v>
      </c>
      <c r="L15" s="5">
        <f t="shared" si="3"/>
        <v>63</v>
      </c>
      <c r="M15" s="31">
        <f>G15*75/G29</f>
        <v>2.8071897327555373</v>
      </c>
      <c r="N15" s="31">
        <f>L15*75/L29</f>
        <v>2.9107194559264715</v>
      </c>
    </row>
    <row r="16" spans="2:15" ht="16.5" x14ac:dyDescent="0.25">
      <c r="B16" s="67" t="s">
        <v>11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32"/>
      <c r="N16" s="32"/>
    </row>
    <row r="17" spans="2:14" x14ac:dyDescent="0.25">
      <c r="B17" s="20" t="s">
        <v>93</v>
      </c>
      <c r="C17" s="1">
        <v>30</v>
      </c>
      <c r="D17" s="4">
        <v>0.33</v>
      </c>
      <c r="E17" s="4">
        <v>0.31</v>
      </c>
      <c r="F17" s="4">
        <v>1.1399999999999999</v>
      </c>
      <c r="G17" s="4">
        <v>7.2</v>
      </c>
      <c r="H17" s="6">
        <v>40</v>
      </c>
      <c r="I17" s="4">
        <v>0.44</v>
      </c>
      <c r="J17" s="4">
        <v>0.08</v>
      </c>
      <c r="K17" s="4">
        <v>1.52</v>
      </c>
      <c r="L17" s="4">
        <v>9.6</v>
      </c>
      <c r="M17" s="32"/>
      <c r="N17" s="32"/>
    </row>
    <row r="18" spans="2:14" x14ac:dyDescent="0.25">
      <c r="B18" s="21" t="s">
        <v>60</v>
      </c>
      <c r="C18" s="1">
        <v>150</v>
      </c>
      <c r="D18" s="4">
        <v>1.6</v>
      </c>
      <c r="E18" s="4">
        <v>2.23</v>
      </c>
      <c r="F18" s="4">
        <v>13.46</v>
      </c>
      <c r="G18" s="4">
        <v>85.6</v>
      </c>
      <c r="H18" s="6">
        <v>200</v>
      </c>
      <c r="I18" s="4">
        <v>2.13</v>
      </c>
      <c r="J18" s="4">
        <v>2.71</v>
      </c>
      <c r="K18" s="4">
        <v>17.68</v>
      </c>
      <c r="L18" s="4">
        <v>114.13</v>
      </c>
      <c r="M18" s="32"/>
      <c r="N18" s="32"/>
    </row>
    <row r="19" spans="2:14" x14ac:dyDescent="0.25">
      <c r="B19" s="20" t="s">
        <v>31</v>
      </c>
      <c r="C19" s="1">
        <v>50</v>
      </c>
      <c r="D19" s="4">
        <v>12.4</v>
      </c>
      <c r="E19" s="4">
        <v>10.56</v>
      </c>
      <c r="F19" s="4">
        <v>12.55</v>
      </c>
      <c r="G19" s="4">
        <v>148.19999999999999</v>
      </c>
      <c r="H19" s="6">
        <v>70</v>
      </c>
      <c r="I19" s="28">
        <v>17.36</v>
      </c>
      <c r="J19" s="28">
        <v>14.78</v>
      </c>
      <c r="K19" s="28">
        <v>17.57</v>
      </c>
      <c r="L19" s="28">
        <v>207.48</v>
      </c>
      <c r="M19" s="32"/>
      <c r="N19" s="32"/>
    </row>
    <row r="20" spans="2:14" x14ac:dyDescent="0.25">
      <c r="B20" s="21" t="s">
        <v>29</v>
      </c>
      <c r="C20" s="1">
        <v>100</v>
      </c>
      <c r="D20" s="4">
        <v>2.34</v>
      </c>
      <c r="E20" s="4">
        <v>3.33</v>
      </c>
      <c r="F20" s="4">
        <v>10.02</v>
      </c>
      <c r="G20" s="4">
        <v>124.05</v>
      </c>
      <c r="H20" s="6">
        <v>120</v>
      </c>
      <c r="I20" s="28">
        <v>2.81</v>
      </c>
      <c r="J20" s="4">
        <v>4</v>
      </c>
      <c r="K20" s="4">
        <v>12.02</v>
      </c>
      <c r="L20" s="4">
        <v>148.86000000000001</v>
      </c>
      <c r="M20" s="32"/>
      <c r="N20" s="32"/>
    </row>
    <row r="21" spans="2:14" x14ac:dyDescent="0.25">
      <c r="B21" s="21" t="s">
        <v>61</v>
      </c>
      <c r="C21" s="1">
        <v>150</v>
      </c>
      <c r="D21" s="4">
        <v>0.22</v>
      </c>
      <c r="E21" s="4">
        <v>0.01</v>
      </c>
      <c r="F21" s="4">
        <v>16.78</v>
      </c>
      <c r="G21" s="4">
        <v>78.81</v>
      </c>
      <c r="H21" s="6">
        <v>200</v>
      </c>
      <c r="I21" s="4">
        <v>0.28999999999999998</v>
      </c>
      <c r="J21" s="4">
        <v>0.01</v>
      </c>
      <c r="K21" s="4">
        <v>22.34</v>
      </c>
      <c r="L21" s="4">
        <v>105.08</v>
      </c>
      <c r="M21" s="32"/>
      <c r="N21" s="32"/>
    </row>
    <row r="22" spans="2:14" x14ac:dyDescent="0.25">
      <c r="B22" s="21" t="s">
        <v>14</v>
      </c>
      <c r="C22" s="1">
        <v>30</v>
      </c>
      <c r="D22" s="4">
        <v>1.98</v>
      </c>
      <c r="E22" s="4">
        <v>0.36</v>
      </c>
      <c r="F22" s="4">
        <v>10.02</v>
      </c>
      <c r="G22" s="4">
        <v>52.2</v>
      </c>
      <c r="H22" s="6">
        <v>50</v>
      </c>
      <c r="I22" s="4">
        <v>3.3</v>
      </c>
      <c r="J22" s="4">
        <v>0.6</v>
      </c>
      <c r="K22" s="4">
        <v>16.7</v>
      </c>
      <c r="L22" s="4">
        <v>87</v>
      </c>
      <c r="M22" s="32"/>
      <c r="N22" s="32"/>
    </row>
    <row r="23" spans="2:14" x14ac:dyDescent="0.25">
      <c r="B23" s="23" t="s">
        <v>9</v>
      </c>
      <c r="C23" s="11">
        <v>0.31</v>
      </c>
      <c r="D23" s="5">
        <f>D17+D18+D19+D20+D21+D22</f>
        <v>18.87</v>
      </c>
      <c r="E23" s="5">
        <f>E17+E18+E19+E20+E21+E22</f>
        <v>16.8</v>
      </c>
      <c r="F23" s="5">
        <f>F17+F18+F19+F20+F21+F22</f>
        <v>63.97</v>
      </c>
      <c r="G23" s="5">
        <f>G17+G18+G19+G20+G21+G22</f>
        <v>496.06</v>
      </c>
      <c r="H23" s="11">
        <v>0.32</v>
      </c>
      <c r="I23" s="5">
        <f>I17+I18+I19+I20+I21+I22</f>
        <v>26.33</v>
      </c>
      <c r="J23" s="5">
        <f>J17+J18+J19+J20+J21+J22</f>
        <v>22.180000000000003</v>
      </c>
      <c r="K23" s="5">
        <f>K17+K18+K19+K20+K21+K22</f>
        <v>87.83</v>
      </c>
      <c r="L23" s="5">
        <f>L17+L18+L19+L20+L21+L22</f>
        <v>672.15</v>
      </c>
      <c r="M23" s="31">
        <f>G23*75/G29</f>
        <v>30.94521197401582</v>
      </c>
      <c r="N23" s="31">
        <f>L23*75/L29</f>
        <v>31.0546044809679</v>
      </c>
    </row>
    <row r="24" spans="2:14" ht="16.5" x14ac:dyDescent="0.25">
      <c r="B24" s="67" t="s">
        <v>15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32"/>
      <c r="N24" s="32"/>
    </row>
    <row r="25" spans="2:14" x14ac:dyDescent="0.25">
      <c r="B25" s="20" t="s">
        <v>99</v>
      </c>
      <c r="C25" s="1" t="s">
        <v>62</v>
      </c>
      <c r="D25" s="4">
        <v>10.43</v>
      </c>
      <c r="E25" s="4">
        <v>10.58</v>
      </c>
      <c r="F25" s="4">
        <v>28.09</v>
      </c>
      <c r="G25" s="4">
        <v>147.27000000000001</v>
      </c>
      <c r="H25" s="65" t="s">
        <v>117</v>
      </c>
      <c r="I25" s="57">
        <v>15.64</v>
      </c>
      <c r="J25" s="57">
        <v>15.87</v>
      </c>
      <c r="K25" s="57">
        <v>54.78</v>
      </c>
      <c r="L25" s="57">
        <v>220.9</v>
      </c>
      <c r="M25" s="32"/>
      <c r="N25" s="32"/>
    </row>
    <row r="26" spans="2:14" x14ac:dyDescent="0.25">
      <c r="B26" s="20" t="s">
        <v>100</v>
      </c>
      <c r="C26" s="1">
        <v>130</v>
      </c>
      <c r="D26" s="28">
        <v>2.91</v>
      </c>
      <c r="E26" s="28">
        <v>2.3199999999999998</v>
      </c>
      <c r="F26" s="28">
        <v>15.62</v>
      </c>
      <c r="G26" s="4">
        <v>106.42</v>
      </c>
      <c r="H26" s="6">
        <v>180</v>
      </c>
      <c r="I26" s="28">
        <v>4.0999999999999996</v>
      </c>
      <c r="J26" s="28">
        <v>3.23</v>
      </c>
      <c r="K26" s="4">
        <v>17.07</v>
      </c>
      <c r="L26" s="28">
        <v>147.35</v>
      </c>
      <c r="M26" s="32"/>
      <c r="N26" s="32"/>
    </row>
    <row r="27" spans="2:14" x14ac:dyDescent="0.25">
      <c r="B27" s="21" t="s">
        <v>17</v>
      </c>
      <c r="C27" s="1">
        <v>20</v>
      </c>
      <c r="D27" s="28">
        <v>2.08</v>
      </c>
      <c r="E27" s="28">
        <v>0.68</v>
      </c>
      <c r="F27" s="28">
        <v>9.9</v>
      </c>
      <c r="G27" s="28">
        <v>62</v>
      </c>
      <c r="H27" s="6">
        <v>30</v>
      </c>
      <c r="I27" s="28">
        <v>3.12</v>
      </c>
      <c r="J27" s="28">
        <v>1.02</v>
      </c>
      <c r="K27" s="28">
        <v>14.85</v>
      </c>
      <c r="L27" s="28">
        <v>93</v>
      </c>
      <c r="M27" s="32"/>
      <c r="N27" s="32"/>
    </row>
    <row r="28" spans="2:14" x14ac:dyDescent="0.25">
      <c r="B28" s="23" t="s">
        <v>9</v>
      </c>
      <c r="C28" s="11">
        <v>0.2</v>
      </c>
      <c r="D28" s="5">
        <f>D25+D26+D27</f>
        <v>15.42</v>
      </c>
      <c r="E28" s="5">
        <f t="shared" ref="E28:G28" si="4">E25+E26+E27</f>
        <v>13.58</v>
      </c>
      <c r="F28" s="5">
        <f t="shared" si="4"/>
        <v>53.61</v>
      </c>
      <c r="G28" s="5">
        <f t="shared" si="4"/>
        <v>315.69</v>
      </c>
      <c r="H28" s="11">
        <v>0.21</v>
      </c>
      <c r="I28" s="5">
        <f>I25+I26+I27</f>
        <v>22.860000000000003</v>
      </c>
      <c r="J28" s="5">
        <f t="shared" ref="J28:L28" si="5">J25+J26+J27</f>
        <v>20.119999999999997</v>
      </c>
      <c r="K28" s="5">
        <f t="shared" si="5"/>
        <v>86.699999999999989</v>
      </c>
      <c r="L28" s="5">
        <f t="shared" si="5"/>
        <v>461.25</v>
      </c>
      <c r="M28" s="32"/>
      <c r="N28" s="32"/>
    </row>
    <row r="29" spans="2:14" x14ac:dyDescent="0.25">
      <c r="B29" s="23" t="s">
        <v>19</v>
      </c>
      <c r="C29" s="11">
        <v>0.75</v>
      </c>
      <c r="D29" s="5">
        <f>D12+D15+D23+D28</f>
        <v>45.04</v>
      </c>
      <c r="E29" s="52">
        <f>E12+E15+E23+E28</f>
        <v>43.2</v>
      </c>
      <c r="F29" s="52">
        <f>F12+F15+F23+F28</f>
        <v>176.63</v>
      </c>
      <c r="G29" s="52">
        <f>G12+G15+G23+G28</f>
        <v>1202.27</v>
      </c>
      <c r="H29" s="11">
        <v>0.75</v>
      </c>
      <c r="I29" s="5">
        <f>I12+I15+I23+I28</f>
        <v>63.2</v>
      </c>
      <c r="J29" s="5">
        <f>J12+J15+J23+J28</f>
        <v>58.550000000000004</v>
      </c>
      <c r="K29" s="5">
        <f>K12+K15+K23+K28</f>
        <v>248.16</v>
      </c>
      <c r="L29" s="52">
        <f>L12+L15+L23+L28</f>
        <v>1623.31</v>
      </c>
      <c r="M29" s="31">
        <f>G28*75/G29</f>
        <v>19.693371705191012</v>
      </c>
      <c r="N29" s="31">
        <f>L28*75/L29</f>
        <v>21.310624588033093</v>
      </c>
    </row>
    <row r="30" spans="2:14" x14ac:dyDescent="0.25">
      <c r="B30" s="12"/>
      <c r="C30" s="34"/>
      <c r="D30" s="35"/>
      <c r="E30" s="35"/>
      <c r="F30" s="35"/>
      <c r="G30" s="35"/>
      <c r="H30" s="34"/>
      <c r="I30" s="35"/>
      <c r="J30" s="35"/>
      <c r="K30" s="35"/>
      <c r="L30" s="35"/>
      <c r="M30" s="36"/>
      <c r="N30" s="36"/>
    </row>
    <row r="43" spans="2:12" ht="18.75" x14ac:dyDescent="0.3">
      <c r="B43" s="69" t="s">
        <v>47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</row>
    <row r="44" spans="2:12" ht="18.75" x14ac:dyDescent="0.3">
      <c r="B44" s="69" t="s">
        <v>40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</row>
    <row r="45" spans="2:12" x14ac:dyDescent="0.25">
      <c r="B45" s="70" t="s">
        <v>0</v>
      </c>
      <c r="C45" s="71" t="s">
        <v>5</v>
      </c>
      <c r="D45" s="71"/>
      <c r="E45" s="71"/>
      <c r="F45" s="71"/>
      <c r="G45" s="28"/>
      <c r="H45" s="71" t="s">
        <v>6</v>
      </c>
      <c r="I45" s="71"/>
      <c r="J45" s="71"/>
      <c r="K45" s="71"/>
      <c r="L45" s="71"/>
    </row>
    <row r="46" spans="2:12" x14ac:dyDescent="0.25">
      <c r="B46" s="70"/>
      <c r="C46" s="1" t="s">
        <v>1</v>
      </c>
      <c r="D46" s="28" t="s">
        <v>2</v>
      </c>
      <c r="E46" s="28" t="s">
        <v>3</v>
      </c>
      <c r="F46" s="28" t="s">
        <v>4</v>
      </c>
      <c r="G46" s="2" t="s">
        <v>7</v>
      </c>
      <c r="H46" s="6" t="s">
        <v>1</v>
      </c>
      <c r="I46" s="28" t="s">
        <v>2</v>
      </c>
      <c r="J46" s="28" t="s">
        <v>3</v>
      </c>
      <c r="K46" s="28" t="s">
        <v>4</v>
      </c>
      <c r="L46" s="28" t="s">
        <v>7</v>
      </c>
    </row>
    <row r="47" spans="2:12" ht="16.5" x14ac:dyDescent="0.25">
      <c r="B47" s="72" t="s">
        <v>10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</row>
    <row r="48" spans="2:12" x14ac:dyDescent="0.25">
      <c r="B48" s="22" t="s">
        <v>65</v>
      </c>
      <c r="C48" s="1" t="s">
        <v>62</v>
      </c>
      <c r="D48" s="28">
        <v>9.52</v>
      </c>
      <c r="E48" s="28">
        <v>15.6</v>
      </c>
      <c r="F48" s="28">
        <v>2.82</v>
      </c>
      <c r="G48" s="28">
        <v>201.71</v>
      </c>
      <c r="H48" s="13" t="s">
        <v>66</v>
      </c>
      <c r="I48" s="28">
        <v>11.68</v>
      </c>
      <c r="J48" s="28">
        <v>19.149999999999999</v>
      </c>
      <c r="K48" s="28">
        <v>3.46</v>
      </c>
      <c r="L48" s="28">
        <v>247.55</v>
      </c>
    </row>
    <row r="49" spans="2:14" x14ac:dyDescent="0.25">
      <c r="B49" s="21" t="s">
        <v>124</v>
      </c>
      <c r="C49" s="1">
        <v>150</v>
      </c>
      <c r="D49" s="28">
        <v>3.36</v>
      </c>
      <c r="E49" s="28">
        <v>2.68</v>
      </c>
      <c r="F49" s="28">
        <v>14.56</v>
      </c>
      <c r="G49" s="4">
        <v>97.41</v>
      </c>
      <c r="H49" s="6">
        <v>200</v>
      </c>
      <c r="I49" s="28">
        <v>4.5599999999999996</v>
      </c>
      <c r="J49" s="28">
        <v>3.59</v>
      </c>
      <c r="K49" s="4">
        <v>18.97</v>
      </c>
      <c r="L49" s="28">
        <v>128.65</v>
      </c>
    </row>
    <row r="50" spans="2:14" x14ac:dyDescent="0.25">
      <c r="B50" s="21" t="s">
        <v>67</v>
      </c>
      <c r="C50" s="1">
        <v>25</v>
      </c>
      <c r="D50" s="28">
        <v>3.3</v>
      </c>
      <c r="E50" s="28">
        <v>4.13</v>
      </c>
      <c r="F50" s="28">
        <v>7.46</v>
      </c>
      <c r="G50" s="28">
        <v>80.28</v>
      </c>
      <c r="H50" s="6">
        <v>35</v>
      </c>
      <c r="I50" s="28">
        <v>4.62</v>
      </c>
      <c r="J50" s="28">
        <v>5.78</v>
      </c>
      <c r="K50" s="28">
        <v>10.44</v>
      </c>
      <c r="L50" s="28">
        <v>112.39</v>
      </c>
    </row>
    <row r="51" spans="2:14" x14ac:dyDescent="0.25">
      <c r="B51" s="23" t="s">
        <v>9</v>
      </c>
      <c r="C51" s="11">
        <v>0.21</v>
      </c>
      <c r="D51" s="1">
        <f>D48+D49+D50</f>
        <v>16.18</v>
      </c>
      <c r="E51" s="1">
        <f t="shared" ref="E51:G51" si="6">E48+E49+E50</f>
        <v>22.41</v>
      </c>
      <c r="F51" s="1">
        <f t="shared" si="6"/>
        <v>24.84</v>
      </c>
      <c r="G51" s="1">
        <f t="shared" si="6"/>
        <v>379.4</v>
      </c>
      <c r="H51" s="11">
        <v>0.21</v>
      </c>
      <c r="I51" s="1">
        <f>I49+I50+I48</f>
        <v>20.86</v>
      </c>
      <c r="J51" s="1">
        <f t="shared" ref="J51:L51" si="7">J49+J50+J48</f>
        <v>28.52</v>
      </c>
      <c r="K51" s="1">
        <f t="shared" si="7"/>
        <v>32.869999999999997</v>
      </c>
      <c r="L51" s="1">
        <f t="shared" si="7"/>
        <v>488.59000000000003</v>
      </c>
      <c r="M51" s="31">
        <f>G51*75/G69</f>
        <v>20.978788973510177</v>
      </c>
      <c r="N51" s="31">
        <f>L51*75/L69</f>
        <v>20.809009755931356</v>
      </c>
    </row>
    <row r="52" spans="2:14" ht="16.5" x14ac:dyDescent="0.25">
      <c r="B52" s="67" t="s">
        <v>42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32"/>
      <c r="N52" s="32"/>
    </row>
    <row r="53" spans="2:14" x14ac:dyDescent="0.25">
      <c r="B53" s="21" t="s">
        <v>101</v>
      </c>
      <c r="C53" s="6">
        <v>80</v>
      </c>
      <c r="D53" s="4">
        <v>0.32</v>
      </c>
      <c r="E53" s="4">
        <v>0.24</v>
      </c>
      <c r="F53" s="4">
        <v>8.24</v>
      </c>
      <c r="G53" s="4">
        <v>37.6</v>
      </c>
      <c r="H53" s="6">
        <v>100</v>
      </c>
      <c r="I53" s="4">
        <v>0.4</v>
      </c>
      <c r="J53" s="4">
        <v>0.3</v>
      </c>
      <c r="K53" s="4">
        <v>10.3</v>
      </c>
      <c r="L53" s="4">
        <v>47</v>
      </c>
      <c r="M53" s="32"/>
      <c r="N53" s="32"/>
    </row>
    <row r="54" spans="2:14" x14ac:dyDescent="0.25">
      <c r="B54" s="23" t="s">
        <v>9</v>
      </c>
      <c r="C54" s="11">
        <v>0.02</v>
      </c>
      <c r="D54" s="5">
        <f>D53</f>
        <v>0.32</v>
      </c>
      <c r="E54" s="5">
        <f t="shared" ref="E54:G54" si="8">E53</f>
        <v>0.24</v>
      </c>
      <c r="F54" s="5">
        <f t="shared" si="8"/>
        <v>8.24</v>
      </c>
      <c r="G54" s="5">
        <f t="shared" si="8"/>
        <v>37.6</v>
      </c>
      <c r="H54" s="11">
        <v>0.02</v>
      </c>
      <c r="I54" s="5">
        <f>I53</f>
        <v>0.4</v>
      </c>
      <c r="J54" s="5">
        <f t="shared" ref="J54:L54" si="9">J53</f>
        <v>0.3</v>
      </c>
      <c r="K54" s="5">
        <f t="shared" si="9"/>
        <v>10.3</v>
      </c>
      <c r="L54" s="5">
        <f t="shared" si="9"/>
        <v>47</v>
      </c>
      <c r="M54" s="31">
        <f>G54*75/G69</f>
        <v>2.0790787174591001</v>
      </c>
      <c r="N54" s="31">
        <f>L54*75/L69</f>
        <v>2.0017263114856498</v>
      </c>
    </row>
    <row r="55" spans="2:14" ht="16.5" x14ac:dyDescent="0.25">
      <c r="B55" s="67" t="s">
        <v>11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32"/>
      <c r="N55" s="32"/>
    </row>
    <row r="56" spans="2:14" ht="30" x14ac:dyDescent="0.25">
      <c r="B56" s="20" t="s">
        <v>68</v>
      </c>
      <c r="C56" s="1">
        <v>40</v>
      </c>
      <c r="D56" s="4">
        <v>0.44</v>
      </c>
      <c r="E56" s="4">
        <v>2.08</v>
      </c>
      <c r="F56" s="4">
        <v>1.82</v>
      </c>
      <c r="G56" s="4">
        <v>38.56</v>
      </c>
      <c r="H56" s="6">
        <v>50</v>
      </c>
      <c r="I56" s="4">
        <v>0.56000000000000005</v>
      </c>
      <c r="J56" s="4">
        <v>2.6</v>
      </c>
      <c r="K56" s="4">
        <v>2.2599999999999998</v>
      </c>
      <c r="L56" s="4">
        <v>48.2</v>
      </c>
      <c r="M56" s="32"/>
      <c r="N56" s="32"/>
    </row>
    <row r="57" spans="2:14" ht="15" customHeight="1" x14ac:dyDescent="0.25">
      <c r="B57" s="49" t="s">
        <v>69</v>
      </c>
      <c r="C57" s="1" t="s">
        <v>26</v>
      </c>
      <c r="D57" s="4">
        <v>2.13</v>
      </c>
      <c r="E57" s="4">
        <v>2.0099999999999998</v>
      </c>
      <c r="F57" s="4">
        <v>12.13</v>
      </c>
      <c r="G57" s="4">
        <v>98.86</v>
      </c>
      <c r="H57" s="13" t="s">
        <v>48</v>
      </c>
      <c r="I57" s="4">
        <v>2.78</v>
      </c>
      <c r="J57" s="4">
        <v>2.68</v>
      </c>
      <c r="K57" s="4">
        <v>16.170000000000002</v>
      </c>
      <c r="L57" s="4">
        <v>131.80000000000001</v>
      </c>
      <c r="M57" s="32"/>
      <c r="N57" s="32"/>
    </row>
    <row r="58" spans="2:14" x14ac:dyDescent="0.25">
      <c r="B58" s="21" t="s">
        <v>70</v>
      </c>
      <c r="C58" s="1">
        <v>50</v>
      </c>
      <c r="D58" s="4">
        <v>6.48</v>
      </c>
      <c r="E58" s="4">
        <v>10.15</v>
      </c>
      <c r="F58" s="4">
        <v>26.78</v>
      </c>
      <c r="G58" s="4">
        <v>136.19999999999999</v>
      </c>
      <c r="H58" s="6">
        <v>60</v>
      </c>
      <c r="I58" s="28">
        <v>7.78</v>
      </c>
      <c r="J58" s="28">
        <v>12.18</v>
      </c>
      <c r="K58" s="28">
        <v>32.14</v>
      </c>
      <c r="L58" s="28">
        <v>163.41999999999999</v>
      </c>
      <c r="M58" s="32"/>
      <c r="N58" s="32"/>
    </row>
    <row r="59" spans="2:14" x14ac:dyDescent="0.25">
      <c r="B59" s="21" t="s">
        <v>25</v>
      </c>
      <c r="C59" s="1">
        <v>100</v>
      </c>
      <c r="D59" s="4">
        <v>1.93</v>
      </c>
      <c r="E59" s="4">
        <v>2.74</v>
      </c>
      <c r="F59" s="4">
        <v>15.38</v>
      </c>
      <c r="G59" s="4">
        <v>124.48</v>
      </c>
      <c r="H59" s="6">
        <v>120</v>
      </c>
      <c r="I59" s="4">
        <v>2.3199999999999998</v>
      </c>
      <c r="J59" s="4">
        <v>3.31</v>
      </c>
      <c r="K59" s="4">
        <v>18.350000000000001</v>
      </c>
      <c r="L59" s="4">
        <v>149.37</v>
      </c>
      <c r="M59" s="32"/>
      <c r="N59" s="32"/>
    </row>
    <row r="60" spans="2:14" x14ac:dyDescent="0.25">
      <c r="B60" s="20" t="s">
        <v>71</v>
      </c>
      <c r="C60" s="1">
        <v>150</v>
      </c>
      <c r="D60" s="4">
        <v>0.12</v>
      </c>
      <c r="E60" s="4">
        <v>0.11</v>
      </c>
      <c r="F60" s="4">
        <v>19.489999999999998</v>
      </c>
      <c r="G60" s="4">
        <v>88.15</v>
      </c>
      <c r="H60" s="6">
        <v>200</v>
      </c>
      <c r="I60" s="4">
        <v>0.16</v>
      </c>
      <c r="J60" s="4">
        <v>0.15</v>
      </c>
      <c r="K60" s="4">
        <v>25.99</v>
      </c>
      <c r="L60" s="4">
        <v>117.5</v>
      </c>
      <c r="M60" s="32"/>
      <c r="N60" s="32"/>
    </row>
    <row r="61" spans="2:14" x14ac:dyDescent="0.25">
      <c r="B61" s="21" t="s">
        <v>14</v>
      </c>
      <c r="C61" s="1">
        <v>30</v>
      </c>
      <c r="D61" s="4">
        <v>1.98</v>
      </c>
      <c r="E61" s="4">
        <v>0.36</v>
      </c>
      <c r="F61" s="4">
        <v>10.02</v>
      </c>
      <c r="G61" s="4">
        <v>53.2</v>
      </c>
      <c r="H61" s="6">
        <v>50</v>
      </c>
      <c r="I61" s="4">
        <v>3.3</v>
      </c>
      <c r="J61" s="4">
        <v>0.6</v>
      </c>
      <c r="K61" s="4">
        <v>16.7</v>
      </c>
      <c r="L61" s="4">
        <v>87</v>
      </c>
      <c r="M61" s="32"/>
      <c r="N61" s="32"/>
    </row>
    <row r="62" spans="2:14" x14ac:dyDescent="0.25">
      <c r="B62" s="23" t="s">
        <v>9</v>
      </c>
      <c r="C62" s="11">
        <v>0.3</v>
      </c>
      <c r="D62" s="5">
        <f>D56+D57+D58+D59+D60+D61</f>
        <v>13.08</v>
      </c>
      <c r="E62" s="5">
        <f t="shared" ref="E62:G62" si="10">E56+E57+E58+E59+E60+E61</f>
        <v>17.45</v>
      </c>
      <c r="F62" s="5">
        <f t="shared" si="10"/>
        <v>85.62</v>
      </c>
      <c r="G62" s="5">
        <f t="shared" si="10"/>
        <v>539.45000000000005</v>
      </c>
      <c r="H62" s="11">
        <v>0.3</v>
      </c>
      <c r="I62" s="5">
        <f>I56+I57+I58+I59+I60+I61</f>
        <v>16.900000000000002</v>
      </c>
      <c r="J62" s="5">
        <f t="shared" ref="J62:L62" si="11">J56+J57+J58+J59+J60+J61</f>
        <v>21.52</v>
      </c>
      <c r="K62" s="5">
        <f t="shared" si="11"/>
        <v>111.61</v>
      </c>
      <c r="L62" s="5">
        <f t="shared" si="11"/>
        <v>697.29</v>
      </c>
      <c r="M62" s="31">
        <f>G62*75/G69</f>
        <v>29.828697184396585</v>
      </c>
      <c r="N62" s="31">
        <f>L62*75/L69</f>
        <v>29.697526377358063</v>
      </c>
    </row>
    <row r="63" spans="2:14" ht="16.5" x14ac:dyDescent="0.25">
      <c r="B63" s="67" t="s">
        <v>15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32"/>
      <c r="N63" s="32"/>
    </row>
    <row r="64" spans="2:14" x14ac:dyDescent="0.25">
      <c r="B64" s="20" t="s">
        <v>102</v>
      </c>
      <c r="C64" s="1" t="s">
        <v>72</v>
      </c>
      <c r="D64" s="4">
        <v>14.9</v>
      </c>
      <c r="E64" s="4">
        <v>8.2100000000000009</v>
      </c>
      <c r="F64" s="4">
        <v>26.83</v>
      </c>
      <c r="G64" s="4">
        <v>211.9</v>
      </c>
      <c r="H64" s="58" t="s">
        <v>118</v>
      </c>
      <c r="I64" s="57">
        <v>19.010000000000002</v>
      </c>
      <c r="J64" s="57">
        <v>10.48</v>
      </c>
      <c r="K64" s="57">
        <v>34.25</v>
      </c>
      <c r="L64" s="57">
        <v>270.52999999999997</v>
      </c>
      <c r="M64" s="32"/>
      <c r="N64" s="32"/>
    </row>
    <row r="65" spans="2:14" x14ac:dyDescent="0.25">
      <c r="B65" s="20" t="s">
        <v>73</v>
      </c>
      <c r="C65" s="1">
        <v>160</v>
      </c>
      <c r="D65" s="4">
        <v>4.2300000000000004</v>
      </c>
      <c r="E65" s="4">
        <v>3.71</v>
      </c>
      <c r="F65" s="4">
        <v>10.39</v>
      </c>
      <c r="G65" s="4">
        <v>79.02</v>
      </c>
      <c r="H65" s="6">
        <v>200</v>
      </c>
      <c r="I65" s="4">
        <v>5.3</v>
      </c>
      <c r="J65" s="4">
        <v>4.6399999999999997</v>
      </c>
      <c r="K65" s="4">
        <v>12.99</v>
      </c>
      <c r="L65" s="4">
        <v>98.77</v>
      </c>
      <c r="M65" s="32"/>
      <c r="N65" s="32"/>
    </row>
    <row r="66" spans="2:14" x14ac:dyDescent="0.25">
      <c r="B66" s="21" t="s">
        <v>17</v>
      </c>
      <c r="C66" s="1">
        <v>20</v>
      </c>
      <c r="D66" s="56">
        <v>2.08</v>
      </c>
      <c r="E66" s="56">
        <v>0.68</v>
      </c>
      <c r="F66" s="56">
        <v>9.9</v>
      </c>
      <c r="G66" s="56">
        <v>62</v>
      </c>
      <c r="H66" s="6">
        <v>30</v>
      </c>
      <c r="I66" s="56">
        <v>3.12</v>
      </c>
      <c r="J66" s="56">
        <v>1.02</v>
      </c>
      <c r="K66" s="56">
        <v>14.85</v>
      </c>
      <c r="L66" s="56">
        <v>93</v>
      </c>
      <c r="M66" s="32"/>
      <c r="N66" s="32"/>
    </row>
    <row r="67" spans="2:14" x14ac:dyDescent="0.25">
      <c r="B67" s="21" t="s">
        <v>74</v>
      </c>
      <c r="C67" s="1">
        <v>100</v>
      </c>
      <c r="D67" s="40">
        <v>0.4</v>
      </c>
      <c r="E67" s="40">
        <v>0.3</v>
      </c>
      <c r="F67" s="40">
        <v>10.3</v>
      </c>
      <c r="G67" s="40">
        <v>47</v>
      </c>
      <c r="H67" s="6">
        <v>140</v>
      </c>
      <c r="I67" s="40">
        <v>0.56000000000000005</v>
      </c>
      <c r="J67" s="40">
        <v>0.42</v>
      </c>
      <c r="K67" s="40">
        <v>14.42</v>
      </c>
      <c r="L67" s="40">
        <v>65.8</v>
      </c>
      <c r="M67" s="32"/>
      <c r="N67" s="32"/>
    </row>
    <row r="68" spans="2:14" x14ac:dyDescent="0.25">
      <c r="B68" s="23" t="s">
        <v>9</v>
      </c>
      <c r="C68" s="11">
        <v>0.22</v>
      </c>
      <c r="D68" s="5">
        <f>D64+D65+D66+D67</f>
        <v>21.61</v>
      </c>
      <c r="E68" s="5">
        <f>E64+E65+E66+E67</f>
        <v>12.900000000000002</v>
      </c>
      <c r="F68" s="5">
        <f>F64+F65+F66+F67</f>
        <v>57.42</v>
      </c>
      <c r="G68" s="5">
        <f>G64+G65+G66+G67</f>
        <v>399.92</v>
      </c>
      <c r="H68" s="11">
        <v>0.22</v>
      </c>
      <c r="I68" s="5">
        <f>I64+I65+I66+I67</f>
        <v>27.990000000000002</v>
      </c>
      <c r="J68" s="5">
        <f>J64+J66+J65+J67</f>
        <v>16.560000000000002</v>
      </c>
      <c r="K68" s="5">
        <f>K64+K66+K65+K67</f>
        <v>76.510000000000005</v>
      </c>
      <c r="L68" s="5">
        <f>L64+L66+L65+L67</f>
        <v>528.09999999999991</v>
      </c>
      <c r="M68" s="32"/>
      <c r="N68" s="32"/>
    </row>
    <row r="69" spans="2:14" x14ac:dyDescent="0.25">
      <c r="B69" s="23" t="s">
        <v>19</v>
      </c>
      <c r="C69" s="11">
        <v>0.75</v>
      </c>
      <c r="D69" s="5">
        <f>D51+D54+D62+D68</f>
        <v>51.19</v>
      </c>
      <c r="E69" s="52">
        <f>E51+E54+E62+E68</f>
        <v>53</v>
      </c>
      <c r="F69" s="52">
        <f>F51+F54+F62+F68</f>
        <v>176.12</v>
      </c>
      <c r="G69" s="5">
        <f>G51+G54+G62+G68</f>
        <v>1356.3700000000001</v>
      </c>
      <c r="H69" s="11">
        <v>0.75</v>
      </c>
      <c r="I69" s="5">
        <f>I51+I54+I62+I68</f>
        <v>66.150000000000006</v>
      </c>
      <c r="J69" s="5">
        <f>J51+J54+J62+J68</f>
        <v>66.900000000000006</v>
      </c>
      <c r="K69" s="52">
        <f>K51+K54+K62+K68</f>
        <v>231.29000000000002</v>
      </c>
      <c r="L69" s="5">
        <f>L51+L54+L62+L68</f>
        <v>1760.98</v>
      </c>
      <c r="M69" s="31">
        <f>G68*75/G69</f>
        <v>22.113435124634133</v>
      </c>
      <c r="N69" s="31">
        <f>L68*75/L69</f>
        <v>22.491737555224926</v>
      </c>
    </row>
    <row r="86" spans="2:14" ht="18.75" x14ac:dyDescent="0.3">
      <c r="B86" s="69" t="s">
        <v>44</v>
      </c>
      <c r="C86" s="69"/>
      <c r="D86" s="69"/>
      <c r="E86" s="69"/>
      <c r="F86" s="69"/>
      <c r="G86" s="69"/>
      <c r="H86" s="69"/>
      <c r="I86" s="69"/>
      <c r="J86" s="69"/>
      <c r="K86" s="69"/>
      <c r="L86" s="69"/>
    </row>
    <row r="87" spans="2:14" ht="18.75" x14ac:dyDescent="0.3">
      <c r="B87" s="69" t="s">
        <v>40</v>
      </c>
      <c r="C87" s="69"/>
      <c r="D87" s="69"/>
      <c r="E87" s="69"/>
      <c r="F87" s="69"/>
      <c r="G87" s="69"/>
      <c r="H87" s="69"/>
      <c r="I87" s="69"/>
      <c r="J87" s="69"/>
      <c r="K87" s="69"/>
      <c r="L87" s="69"/>
    </row>
    <row r="88" spans="2:14" x14ac:dyDescent="0.25">
      <c r="B88" s="79" t="s">
        <v>0</v>
      </c>
      <c r="C88" s="71" t="s">
        <v>5</v>
      </c>
      <c r="D88" s="71"/>
      <c r="E88" s="71"/>
      <c r="F88" s="71"/>
      <c r="G88" s="28"/>
      <c r="H88" s="71" t="s">
        <v>6</v>
      </c>
      <c r="I88" s="71"/>
      <c r="J88" s="71"/>
      <c r="K88" s="71"/>
      <c r="L88" s="71"/>
    </row>
    <row r="89" spans="2:14" x14ac:dyDescent="0.25">
      <c r="B89" s="79"/>
      <c r="C89" s="1" t="s">
        <v>1</v>
      </c>
      <c r="D89" s="28" t="s">
        <v>2</v>
      </c>
      <c r="E89" s="28" t="s">
        <v>3</v>
      </c>
      <c r="F89" s="28" t="s">
        <v>4</v>
      </c>
      <c r="G89" s="2" t="s">
        <v>7</v>
      </c>
      <c r="H89" s="6" t="s">
        <v>1</v>
      </c>
      <c r="I89" s="28" t="s">
        <v>2</v>
      </c>
      <c r="J89" s="28" t="s">
        <v>3</v>
      </c>
      <c r="K89" s="28" t="s">
        <v>4</v>
      </c>
      <c r="L89" s="28" t="s">
        <v>7</v>
      </c>
    </row>
    <row r="90" spans="2:14" ht="16.5" x14ac:dyDescent="0.25">
      <c r="B90" s="75" t="s">
        <v>10</v>
      </c>
      <c r="C90" s="75"/>
      <c r="D90" s="75"/>
      <c r="E90" s="75"/>
      <c r="F90" s="75"/>
      <c r="G90" s="75"/>
      <c r="H90" s="75"/>
      <c r="I90" s="75"/>
      <c r="J90" s="75"/>
      <c r="K90" s="75"/>
      <c r="L90" s="75"/>
    </row>
    <row r="91" spans="2:14" x14ac:dyDescent="0.25">
      <c r="B91" s="22" t="s">
        <v>75</v>
      </c>
      <c r="C91" s="1">
        <v>120</v>
      </c>
      <c r="D91" s="28">
        <v>3.85</v>
      </c>
      <c r="E91" s="28">
        <v>4.32</v>
      </c>
      <c r="F91" s="28">
        <v>19.920000000000002</v>
      </c>
      <c r="G91" s="28">
        <v>210.2</v>
      </c>
      <c r="H91" s="6">
        <v>130</v>
      </c>
      <c r="I91" s="28">
        <v>4.13</v>
      </c>
      <c r="J91" s="4">
        <v>4.6100000000000003</v>
      </c>
      <c r="K91" s="28">
        <v>24.35</v>
      </c>
      <c r="L91" s="28">
        <v>227.72</v>
      </c>
    </row>
    <row r="92" spans="2:14" x14ac:dyDescent="0.25">
      <c r="B92" s="26" t="s">
        <v>22</v>
      </c>
      <c r="C92" s="1">
        <v>150</v>
      </c>
      <c r="D92" s="59">
        <v>2.36</v>
      </c>
      <c r="E92" s="59">
        <v>2.2999999999999998</v>
      </c>
      <c r="F92" s="59">
        <v>10.19</v>
      </c>
      <c r="G92" s="4">
        <v>89.78</v>
      </c>
      <c r="H92" s="6">
        <v>200</v>
      </c>
      <c r="I92" s="59">
        <v>3.15</v>
      </c>
      <c r="J92" s="59">
        <v>3.07</v>
      </c>
      <c r="K92" s="4">
        <v>13.27</v>
      </c>
      <c r="L92" s="59">
        <v>119.7</v>
      </c>
    </row>
    <row r="93" spans="2:14" x14ac:dyDescent="0.25">
      <c r="B93" s="21" t="s">
        <v>23</v>
      </c>
      <c r="C93" s="1">
        <v>25</v>
      </c>
      <c r="D93" s="56">
        <v>2.2599999999999998</v>
      </c>
      <c r="E93" s="56">
        <v>3.32</v>
      </c>
      <c r="F93" s="56">
        <v>10.66</v>
      </c>
      <c r="G93" s="4">
        <v>84.46</v>
      </c>
      <c r="H93" s="6">
        <v>35</v>
      </c>
      <c r="I93" s="56">
        <v>3.16</v>
      </c>
      <c r="J93" s="56">
        <v>4.6500000000000004</v>
      </c>
      <c r="K93" s="56">
        <v>14.92</v>
      </c>
      <c r="L93" s="56">
        <v>118.24</v>
      </c>
    </row>
    <row r="94" spans="2:14" x14ac:dyDescent="0.25">
      <c r="B94" s="23" t="s">
        <v>9</v>
      </c>
      <c r="C94" s="11">
        <v>0.22</v>
      </c>
      <c r="D94" s="5">
        <f t="shared" ref="D94:F94" si="12">D91+D92+D93</f>
        <v>8.4699999999999989</v>
      </c>
      <c r="E94" s="5">
        <f t="shared" si="12"/>
        <v>9.94</v>
      </c>
      <c r="F94" s="5">
        <f t="shared" si="12"/>
        <v>40.769999999999996</v>
      </c>
      <c r="G94" s="5">
        <f>G91+G92+G93</f>
        <v>384.44</v>
      </c>
      <c r="H94" s="11">
        <v>0.21</v>
      </c>
      <c r="I94" s="1">
        <f>I91+I92+I93</f>
        <v>10.44</v>
      </c>
      <c r="J94" s="1">
        <f t="shared" ref="J94:L94" si="13">J91+J92+J93</f>
        <v>12.33</v>
      </c>
      <c r="K94" s="1">
        <f t="shared" si="13"/>
        <v>52.540000000000006</v>
      </c>
      <c r="L94" s="1">
        <f t="shared" si="13"/>
        <v>465.66</v>
      </c>
      <c r="M94" s="31">
        <f>G94*75/G111</f>
        <v>22.45998052580331</v>
      </c>
      <c r="N94" s="31">
        <f>L94*75/L111</f>
        <v>22.099358365921258</v>
      </c>
    </row>
    <row r="95" spans="2:14" ht="16.5" x14ac:dyDescent="0.25">
      <c r="B95" s="67" t="s">
        <v>42</v>
      </c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4" x14ac:dyDescent="0.25">
      <c r="B96" s="21" t="s">
        <v>103</v>
      </c>
      <c r="C96" s="6">
        <v>100</v>
      </c>
      <c r="D96" s="4">
        <v>0.9</v>
      </c>
      <c r="E96" s="4">
        <v>0.2</v>
      </c>
      <c r="F96" s="4">
        <v>8.1</v>
      </c>
      <c r="G96" s="4">
        <v>45</v>
      </c>
      <c r="H96" s="1">
        <v>140</v>
      </c>
      <c r="I96" s="4">
        <v>1.26</v>
      </c>
      <c r="J96" s="4">
        <v>0.28000000000000003</v>
      </c>
      <c r="K96" s="4">
        <v>11.34</v>
      </c>
      <c r="L96" s="4">
        <v>63</v>
      </c>
      <c r="M96" s="32"/>
      <c r="N96" s="32"/>
    </row>
    <row r="97" spans="2:14" x14ac:dyDescent="0.25">
      <c r="B97" s="23" t="s">
        <v>9</v>
      </c>
      <c r="C97" s="11">
        <v>0.03</v>
      </c>
      <c r="D97" s="5">
        <f>D96</f>
        <v>0.9</v>
      </c>
      <c r="E97" s="5">
        <f t="shared" ref="E97:G97" si="14">E96</f>
        <v>0.2</v>
      </c>
      <c r="F97" s="5">
        <f t="shared" si="14"/>
        <v>8.1</v>
      </c>
      <c r="G97" s="5">
        <f t="shared" si="14"/>
        <v>45</v>
      </c>
      <c r="H97" s="11">
        <v>0.03</v>
      </c>
      <c r="I97" s="5">
        <f>I96</f>
        <v>1.26</v>
      </c>
      <c r="J97" s="5">
        <f t="shared" ref="J97:L97" si="15">J96</f>
        <v>0.28000000000000003</v>
      </c>
      <c r="K97" s="5">
        <f t="shared" si="15"/>
        <v>11.34</v>
      </c>
      <c r="L97" s="5">
        <f t="shared" si="15"/>
        <v>63</v>
      </c>
      <c r="M97" s="31">
        <f>G97*75/G111</f>
        <v>2.6290165530671858</v>
      </c>
      <c r="N97" s="31">
        <f>L97*75/L111</f>
        <v>2.9898629408861388</v>
      </c>
    </row>
    <row r="98" spans="2:14" ht="16.5" x14ac:dyDescent="0.25">
      <c r="B98" s="67" t="s">
        <v>11</v>
      </c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4" x14ac:dyDescent="0.25">
      <c r="B99" s="20" t="s">
        <v>76</v>
      </c>
      <c r="C99" s="1">
        <v>40</v>
      </c>
      <c r="D99" s="4">
        <v>1.77</v>
      </c>
      <c r="E99" s="4">
        <v>3.26</v>
      </c>
      <c r="F99" s="4">
        <v>1</v>
      </c>
      <c r="G99" s="4">
        <v>41.87</v>
      </c>
      <c r="H99" s="6">
        <v>50</v>
      </c>
      <c r="I99" s="4">
        <v>2.21</v>
      </c>
      <c r="J99" s="4">
        <v>4.08</v>
      </c>
      <c r="K99" s="4">
        <v>1.25</v>
      </c>
      <c r="L99" s="4">
        <v>52.34</v>
      </c>
    </row>
    <row r="100" spans="2:14" x14ac:dyDescent="0.25">
      <c r="B100" s="21" t="s">
        <v>131</v>
      </c>
      <c r="C100" s="53">
        <v>150</v>
      </c>
      <c r="D100" s="57">
        <v>1.29</v>
      </c>
      <c r="E100" s="57">
        <v>2.8</v>
      </c>
      <c r="F100" s="57">
        <v>9.5399999999999991</v>
      </c>
      <c r="G100" s="57">
        <v>58.18</v>
      </c>
      <c r="H100" s="58">
        <v>200</v>
      </c>
      <c r="I100" s="57">
        <v>1.72</v>
      </c>
      <c r="J100" s="57">
        <v>3.73</v>
      </c>
      <c r="K100" s="57">
        <v>12.72</v>
      </c>
      <c r="L100" s="57">
        <v>77.569999999999993</v>
      </c>
    </row>
    <row r="101" spans="2:14" x14ac:dyDescent="0.25">
      <c r="B101" s="43" t="s">
        <v>77</v>
      </c>
      <c r="C101" s="1">
        <v>60</v>
      </c>
      <c r="D101" s="28">
        <v>9.14</v>
      </c>
      <c r="E101" s="4">
        <v>8.75</v>
      </c>
      <c r="F101" s="4">
        <v>5.67</v>
      </c>
      <c r="G101" s="4">
        <v>180.4</v>
      </c>
      <c r="H101" s="6">
        <v>80</v>
      </c>
      <c r="I101" s="4">
        <v>12.2</v>
      </c>
      <c r="J101" s="4">
        <v>11.82</v>
      </c>
      <c r="K101" s="4">
        <v>7.55</v>
      </c>
      <c r="L101" s="4">
        <v>218.7</v>
      </c>
    </row>
    <row r="102" spans="2:14" x14ac:dyDescent="0.25">
      <c r="B102" s="20" t="s">
        <v>51</v>
      </c>
      <c r="C102" s="1">
        <v>100</v>
      </c>
      <c r="D102" s="4">
        <v>1.84</v>
      </c>
      <c r="E102" s="4">
        <v>1.83</v>
      </c>
      <c r="F102" s="4">
        <v>15.3</v>
      </c>
      <c r="G102" s="4">
        <v>83.17</v>
      </c>
      <c r="H102" s="6">
        <v>120</v>
      </c>
      <c r="I102" s="4">
        <v>2.21</v>
      </c>
      <c r="J102" s="4">
        <v>2.2000000000000002</v>
      </c>
      <c r="K102" s="4">
        <v>18.36</v>
      </c>
      <c r="L102" s="4">
        <v>99.8</v>
      </c>
    </row>
    <row r="103" spans="2:14" x14ac:dyDescent="0.25">
      <c r="B103" s="21" t="s">
        <v>52</v>
      </c>
      <c r="C103" s="1">
        <v>150</v>
      </c>
      <c r="D103" s="4">
        <v>0.09</v>
      </c>
      <c r="E103" s="4">
        <v>0.08</v>
      </c>
      <c r="F103" s="4">
        <v>29.67</v>
      </c>
      <c r="G103" s="4">
        <v>99.29</v>
      </c>
      <c r="H103" s="6">
        <v>200</v>
      </c>
      <c r="I103" s="4">
        <v>0.52</v>
      </c>
      <c r="J103" s="4">
        <v>0.11</v>
      </c>
      <c r="K103" s="4">
        <v>31.81</v>
      </c>
      <c r="L103" s="4">
        <v>105.22</v>
      </c>
    </row>
    <row r="104" spans="2:14" x14ac:dyDescent="0.25">
      <c r="B104" s="21" t="s">
        <v>14</v>
      </c>
      <c r="C104" s="1">
        <v>30</v>
      </c>
      <c r="D104" s="4">
        <v>1.98</v>
      </c>
      <c r="E104" s="4">
        <v>0.36</v>
      </c>
      <c r="F104" s="4">
        <v>10.02</v>
      </c>
      <c r="G104" s="4">
        <v>52.2</v>
      </c>
      <c r="H104" s="6">
        <v>50</v>
      </c>
      <c r="I104" s="4">
        <v>3.3</v>
      </c>
      <c r="J104" s="4">
        <v>0.6</v>
      </c>
      <c r="K104" s="4">
        <v>16.7</v>
      </c>
      <c r="L104" s="4">
        <v>87</v>
      </c>
    </row>
    <row r="105" spans="2:14" x14ac:dyDescent="0.25">
      <c r="B105" s="23" t="s">
        <v>9</v>
      </c>
      <c r="C105" s="11">
        <v>0.3</v>
      </c>
      <c r="D105" s="5">
        <f>D100+D102+D103+D104+D101+D99</f>
        <v>16.11</v>
      </c>
      <c r="E105" s="5">
        <f t="shared" ref="E105:G105" si="16">E100+E102+E103+E104+E101+E99</f>
        <v>17.079999999999998</v>
      </c>
      <c r="F105" s="5">
        <f t="shared" si="16"/>
        <v>71.2</v>
      </c>
      <c r="G105" s="5">
        <f t="shared" si="16"/>
        <v>515.11</v>
      </c>
      <c r="H105" s="11">
        <v>0.31</v>
      </c>
      <c r="I105" s="5">
        <f>I99+I100+I101+I102+I103+I104</f>
        <v>22.16</v>
      </c>
      <c r="J105" s="5">
        <f t="shared" ref="J105:L105" si="17">J99+J100+J101+J102+J103+J104</f>
        <v>22.540000000000003</v>
      </c>
      <c r="K105" s="5">
        <f t="shared" si="17"/>
        <v>88.39</v>
      </c>
      <c r="L105" s="5">
        <f t="shared" si="17"/>
        <v>640.63</v>
      </c>
      <c r="M105" s="31">
        <f>G105*75/G111</f>
        <v>30.094060370009736</v>
      </c>
      <c r="N105" s="31">
        <f>L105*75/L111</f>
        <v>30.403109457458523</v>
      </c>
    </row>
    <row r="106" spans="2:14" ht="16.5" x14ac:dyDescent="0.25">
      <c r="B106" s="67" t="s">
        <v>15</v>
      </c>
      <c r="C106" s="67"/>
      <c r="D106" s="67"/>
      <c r="E106" s="67"/>
      <c r="F106" s="67"/>
      <c r="G106" s="67"/>
      <c r="H106" s="67"/>
      <c r="I106" s="67"/>
      <c r="J106" s="67"/>
      <c r="K106" s="67"/>
      <c r="L106" s="67"/>
    </row>
    <row r="107" spans="2:14" x14ac:dyDescent="0.25">
      <c r="B107" s="20" t="s">
        <v>35</v>
      </c>
      <c r="C107" s="53" t="s">
        <v>119</v>
      </c>
      <c r="D107" s="57">
        <v>11</v>
      </c>
      <c r="E107" s="57">
        <v>16.29</v>
      </c>
      <c r="F107" s="57">
        <v>29.47</v>
      </c>
      <c r="G107" s="57">
        <v>176.4</v>
      </c>
      <c r="H107" s="65" t="s">
        <v>120</v>
      </c>
      <c r="I107" s="57">
        <v>11.45</v>
      </c>
      <c r="J107" s="57">
        <v>16.96</v>
      </c>
      <c r="K107" s="57">
        <v>30.68</v>
      </c>
      <c r="L107" s="57">
        <v>183.65</v>
      </c>
    </row>
    <row r="108" spans="2:14" x14ac:dyDescent="0.25">
      <c r="B108" s="21" t="s">
        <v>132</v>
      </c>
      <c r="C108" s="1">
        <v>150</v>
      </c>
      <c r="D108" s="59">
        <v>3.14</v>
      </c>
      <c r="E108" s="59">
        <v>2.57</v>
      </c>
      <c r="F108" s="59">
        <v>16.5</v>
      </c>
      <c r="G108" s="4">
        <v>100.8</v>
      </c>
      <c r="H108" s="6">
        <v>200</v>
      </c>
      <c r="I108" s="59">
        <v>4.4800000000000004</v>
      </c>
      <c r="J108" s="59">
        <v>3.61</v>
      </c>
      <c r="K108" s="4">
        <v>22</v>
      </c>
      <c r="L108" s="59">
        <v>134.4</v>
      </c>
    </row>
    <row r="109" spans="2:14" x14ac:dyDescent="0.25">
      <c r="B109" s="21" t="s">
        <v>17</v>
      </c>
      <c r="C109" s="1">
        <v>20</v>
      </c>
      <c r="D109" s="56">
        <v>2.08</v>
      </c>
      <c r="E109" s="56">
        <v>0.68</v>
      </c>
      <c r="F109" s="56">
        <v>9.9</v>
      </c>
      <c r="G109" s="56">
        <v>62</v>
      </c>
      <c r="H109" s="6">
        <v>30</v>
      </c>
      <c r="I109" s="56">
        <v>3.12</v>
      </c>
      <c r="J109" s="56">
        <v>1.02</v>
      </c>
      <c r="K109" s="56">
        <v>14.85</v>
      </c>
      <c r="L109" s="56">
        <v>93</v>
      </c>
    </row>
    <row r="110" spans="2:14" x14ac:dyDescent="0.25">
      <c r="B110" s="23" t="s">
        <v>9</v>
      </c>
      <c r="C110" s="11">
        <v>0.2</v>
      </c>
      <c r="D110" s="5">
        <f>D107+D108+D109</f>
        <v>16.22</v>
      </c>
      <c r="E110" s="5">
        <f t="shared" ref="E110:G110" si="18">E107+E108+E109</f>
        <v>19.54</v>
      </c>
      <c r="F110" s="5">
        <f t="shared" si="18"/>
        <v>55.87</v>
      </c>
      <c r="G110" s="5">
        <f t="shared" si="18"/>
        <v>339.2</v>
      </c>
      <c r="H110" s="11">
        <v>0.2</v>
      </c>
      <c r="I110" s="5">
        <f>I107+I108+I109</f>
        <v>19.05</v>
      </c>
      <c r="J110" s="5">
        <f t="shared" ref="J110:L110" si="19">J107+J108+J109</f>
        <v>21.59</v>
      </c>
      <c r="K110" s="5">
        <f t="shared" si="19"/>
        <v>67.53</v>
      </c>
      <c r="L110" s="5">
        <f t="shared" si="19"/>
        <v>411.05</v>
      </c>
      <c r="M110" s="31">
        <f>G110*75/G111</f>
        <v>19.816942551119766</v>
      </c>
      <c r="N110" s="31">
        <f>L110*75/L111</f>
        <v>19.507669235734085</v>
      </c>
    </row>
    <row r="111" spans="2:14" x14ac:dyDescent="0.25">
      <c r="B111" s="23" t="s">
        <v>19</v>
      </c>
      <c r="C111" s="11">
        <v>0.75</v>
      </c>
      <c r="D111" s="5">
        <f>D94+D97+D105+D110</f>
        <v>41.699999999999996</v>
      </c>
      <c r="E111" s="5">
        <f t="shared" ref="E111:G111" si="20">E94+E97+E105+E110</f>
        <v>46.76</v>
      </c>
      <c r="F111" s="52">
        <f t="shared" si="20"/>
        <v>175.94</v>
      </c>
      <c r="G111" s="5">
        <f t="shared" si="20"/>
        <v>1283.75</v>
      </c>
      <c r="H111" s="11">
        <v>0.75</v>
      </c>
      <c r="I111" s="5">
        <f>I94+I97+I105+I110</f>
        <v>52.91</v>
      </c>
      <c r="J111" s="5">
        <f t="shared" ref="J111:L111" si="21">J94+J97+J105+J110</f>
        <v>56.740000000000009</v>
      </c>
      <c r="K111" s="5">
        <f t="shared" si="21"/>
        <v>219.8</v>
      </c>
      <c r="L111" s="5">
        <f t="shared" si="21"/>
        <v>1580.34</v>
      </c>
    </row>
    <row r="130" spans="2:14" ht="18.75" x14ac:dyDescent="0.3">
      <c r="B130" s="68" t="s">
        <v>49</v>
      </c>
      <c r="C130" s="68"/>
      <c r="D130" s="68"/>
      <c r="E130" s="68"/>
      <c r="F130" s="68"/>
      <c r="G130" s="68"/>
      <c r="H130" s="68"/>
      <c r="I130" s="68"/>
      <c r="J130" s="68"/>
      <c r="K130" s="68"/>
      <c r="L130" s="68"/>
    </row>
    <row r="131" spans="2:14" ht="18.75" x14ac:dyDescent="0.3">
      <c r="B131" s="69" t="s">
        <v>50</v>
      </c>
      <c r="C131" s="69"/>
      <c r="D131" s="69"/>
      <c r="E131" s="69"/>
      <c r="F131" s="69"/>
      <c r="G131" s="69"/>
      <c r="H131" s="69"/>
      <c r="I131" s="69"/>
      <c r="J131" s="69"/>
      <c r="K131" s="69"/>
      <c r="L131" s="69"/>
    </row>
    <row r="132" spans="2:14" x14ac:dyDescent="0.25">
      <c r="B132" s="70" t="s">
        <v>0</v>
      </c>
      <c r="C132" s="71" t="s">
        <v>5</v>
      </c>
      <c r="D132" s="71"/>
      <c r="E132" s="71"/>
      <c r="F132" s="71"/>
      <c r="G132" s="28"/>
      <c r="H132" s="71" t="s">
        <v>6</v>
      </c>
      <c r="I132" s="71"/>
      <c r="J132" s="71"/>
      <c r="K132" s="71"/>
      <c r="L132" s="71"/>
    </row>
    <row r="133" spans="2:14" x14ac:dyDescent="0.25">
      <c r="B133" s="70"/>
      <c r="C133" s="1" t="s">
        <v>1</v>
      </c>
      <c r="D133" s="28" t="s">
        <v>2</v>
      </c>
      <c r="E133" s="28" t="s">
        <v>3</v>
      </c>
      <c r="F133" s="28" t="s">
        <v>4</v>
      </c>
      <c r="G133" s="2" t="s">
        <v>7</v>
      </c>
      <c r="H133" s="6" t="s">
        <v>1</v>
      </c>
      <c r="I133" s="28" t="s">
        <v>2</v>
      </c>
      <c r="J133" s="28" t="s">
        <v>3</v>
      </c>
      <c r="K133" s="28" t="s">
        <v>4</v>
      </c>
      <c r="L133" s="28" t="s">
        <v>7</v>
      </c>
    </row>
    <row r="134" spans="2:14" ht="16.5" x14ac:dyDescent="0.25">
      <c r="B134" s="72" t="s">
        <v>10</v>
      </c>
      <c r="C134" s="72"/>
      <c r="D134" s="72"/>
      <c r="E134" s="72"/>
      <c r="F134" s="72"/>
      <c r="G134" s="72"/>
      <c r="H134" s="72"/>
      <c r="I134" s="72"/>
      <c r="J134" s="72"/>
      <c r="K134" s="72"/>
      <c r="L134" s="72"/>
    </row>
    <row r="135" spans="2:14" x14ac:dyDescent="0.25">
      <c r="B135" s="22" t="s">
        <v>78</v>
      </c>
      <c r="C135" s="1" t="s">
        <v>79</v>
      </c>
      <c r="D135" s="28">
        <v>21.94</v>
      </c>
      <c r="E135" s="28">
        <v>6.67</v>
      </c>
      <c r="F135" s="28">
        <v>20.399999999999999</v>
      </c>
      <c r="G135" s="28">
        <v>215</v>
      </c>
      <c r="H135" s="13" t="s">
        <v>63</v>
      </c>
      <c r="I135" s="28">
        <v>26.35</v>
      </c>
      <c r="J135" s="28">
        <v>8.24</v>
      </c>
      <c r="K135" s="28">
        <v>24.03</v>
      </c>
      <c r="L135" s="28">
        <v>256.35000000000002</v>
      </c>
    </row>
    <row r="136" spans="2:14" x14ac:dyDescent="0.25">
      <c r="B136" s="26" t="s">
        <v>124</v>
      </c>
      <c r="C136" s="1">
        <v>150</v>
      </c>
      <c r="D136" s="42">
        <v>3.36</v>
      </c>
      <c r="E136" s="42">
        <v>2.68</v>
      </c>
      <c r="F136" s="42">
        <v>14.56</v>
      </c>
      <c r="G136" s="4">
        <v>97.41</v>
      </c>
      <c r="H136" s="6">
        <v>200</v>
      </c>
      <c r="I136" s="42">
        <v>4.5599999999999996</v>
      </c>
      <c r="J136" s="42">
        <v>3.59</v>
      </c>
      <c r="K136" s="4">
        <v>18.97</v>
      </c>
      <c r="L136" s="42">
        <v>128.65</v>
      </c>
    </row>
    <row r="137" spans="2:14" x14ac:dyDescent="0.25">
      <c r="B137" s="21" t="s">
        <v>17</v>
      </c>
      <c r="C137" s="1">
        <v>20</v>
      </c>
      <c r="D137" s="56">
        <v>2.08</v>
      </c>
      <c r="E137" s="56">
        <v>0.68</v>
      </c>
      <c r="F137" s="56">
        <v>9.9</v>
      </c>
      <c r="G137" s="56">
        <v>62</v>
      </c>
      <c r="H137" s="6">
        <v>30</v>
      </c>
      <c r="I137" s="56">
        <v>3.12</v>
      </c>
      <c r="J137" s="56">
        <v>1.02</v>
      </c>
      <c r="K137" s="56">
        <v>14.85</v>
      </c>
      <c r="L137" s="56">
        <v>93</v>
      </c>
    </row>
    <row r="138" spans="2:14" x14ac:dyDescent="0.25">
      <c r="B138" s="23" t="s">
        <v>9</v>
      </c>
      <c r="C138" s="11">
        <v>0.22</v>
      </c>
      <c r="D138" s="1">
        <f>D135+D136</f>
        <v>25.3</v>
      </c>
      <c r="E138" s="1">
        <f t="shared" ref="E138:G138" si="22">E135+E136+E137</f>
        <v>10.029999999999999</v>
      </c>
      <c r="F138" s="1">
        <f t="shared" si="22"/>
        <v>44.86</v>
      </c>
      <c r="G138" s="1">
        <f t="shared" si="22"/>
        <v>374.40999999999997</v>
      </c>
      <c r="H138" s="11">
        <v>0.21</v>
      </c>
      <c r="I138" s="1">
        <f>I135+I136+I137</f>
        <v>34.03</v>
      </c>
      <c r="J138" s="1">
        <f t="shared" ref="J138:L138" si="23">J135+J136+J137</f>
        <v>12.85</v>
      </c>
      <c r="K138" s="1">
        <f t="shared" si="23"/>
        <v>57.85</v>
      </c>
      <c r="L138" s="1">
        <f t="shared" si="23"/>
        <v>478</v>
      </c>
      <c r="M138" s="31">
        <f>G138*75/G156</f>
        <v>21.808258647737684</v>
      </c>
      <c r="N138" s="31">
        <f>L138*75/L156</f>
        <v>20.814463875148054</v>
      </c>
    </row>
    <row r="139" spans="2:14" ht="16.5" x14ac:dyDescent="0.25">
      <c r="B139" s="67" t="s">
        <v>42</v>
      </c>
      <c r="C139" s="67"/>
      <c r="D139" s="67"/>
      <c r="E139" s="67"/>
      <c r="F139" s="67"/>
      <c r="G139" s="67"/>
      <c r="H139" s="67"/>
      <c r="I139" s="67"/>
      <c r="J139" s="67"/>
      <c r="K139" s="67"/>
      <c r="L139" s="67"/>
    </row>
    <row r="140" spans="2:14" x14ac:dyDescent="0.25">
      <c r="B140" s="21" t="s">
        <v>64</v>
      </c>
      <c r="C140" s="6">
        <v>80</v>
      </c>
      <c r="D140" s="4">
        <v>0.32</v>
      </c>
      <c r="E140" s="4">
        <v>0.24</v>
      </c>
      <c r="F140" s="4">
        <v>8.24</v>
      </c>
      <c r="G140" s="4">
        <v>37.6</v>
      </c>
      <c r="H140" s="1">
        <v>100</v>
      </c>
      <c r="I140" s="4">
        <v>0.4</v>
      </c>
      <c r="J140" s="4">
        <v>0.3</v>
      </c>
      <c r="K140" s="4">
        <v>10.3</v>
      </c>
      <c r="L140" s="4">
        <v>47</v>
      </c>
    </row>
    <row r="141" spans="2:14" x14ac:dyDescent="0.25">
      <c r="B141" s="23" t="s">
        <v>9</v>
      </c>
      <c r="C141" s="11">
        <v>0.02</v>
      </c>
      <c r="D141" s="5">
        <f>D140</f>
        <v>0.32</v>
      </c>
      <c r="E141" s="5">
        <f t="shared" ref="E141:G141" si="24">E140</f>
        <v>0.24</v>
      </c>
      <c r="F141" s="5">
        <f t="shared" si="24"/>
        <v>8.24</v>
      </c>
      <c r="G141" s="5">
        <f t="shared" si="24"/>
        <v>37.6</v>
      </c>
      <c r="H141" s="11">
        <v>0.02</v>
      </c>
      <c r="I141" s="5">
        <f>I140</f>
        <v>0.4</v>
      </c>
      <c r="J141" s="5">
        <f t="shared" ref="J141:L141" si="25">J140</f>
        <v>0.3</v>
      </c>
      <c r="K141" s="5">
        <f t="shared" si="25"/>
        <v>10.3</v>
      </c>
      <c r="L141" s="5">
        <f t="shared" si="25"/>
        <v>47</v>
      </c>
      <c r="M141" s="31">
        <f>G141*75/G156</f>
        <v>2.1900871375095137</v>
      </c>
      <c r="N141" s="31">
        <f>L141*75/L156</f>
        <v>2.0466104647112102</v>
      </c>
    </row>
    <row r="142" spans="2:14" ht="16.5" x14ac:dyDescent="0.25">
      <c r="B142" s="67" t="s">
        <v>11</v>
      </c>
      <c r="C142" s="67"/>
      <c r="D142" s="67"/>
      <c r="E142" s="67"/>
      <c r="F142" s="67"/>
      <c r="G142" s="67"/>
      <c r="H142" s="67"/>
      <c r="I142" s="67"/>
      <c r="J142" s="67"/>
      <c r="K142" s="67"/>
      <c r="L142" s="67"/>
    </row>
    <row r="143" spans="2:14" ht="30" x14ac:dyDescent="0.25">
      <c r="B143" s="20" t="s">
        <v>55</v>
      </c>
      <c r="C143" s="1">
        <v>40</v>
      </c>
      <c r="D143" s="4">
        <v>0.38</v>
      </c>
      <c r="E143" s="4">
        <v>2.06</v>
      </c>
      <c r="F143" s="4">
        <v>1.42</v>
      </c>
      <c r="G143" s="4">
        <v>28.49</v>
      </c>
      <c r="H143" s="6">
        <v>50</v>
      </c>
      <c r="I143" s="4">
        <v>0.05</v>
      </c>
      <c r="J143" s="4">
        <v>2.58</v>
      </c>
      <c r="K143" s="4">
        <v>1.92</v>
      </c>
      <c r="L143" s="4">
        <v>35.61</v>
      </c>
    </row>
    <row r="144" spans="2:14" x14ac:dyDescent="0.25">
      <c r="B144" s="20" t="s">
        <v>121</v>
      </c>
      <c r="C144" s="1" t="s">
        <v>26</v>
      </c>
      <c r="D144" s="4">
        <v>1.08</v>
      </c>
      <c r="E144" s="4">
        <v>4.55</v>
      </c>
      <c r="F144" s="4">
        <v>11.75</v>
      </c>
      <c r="G144" s="4">
        <v>132.19999999999999</v>
      </c>
      <c r="H144" s="13" t="s">
        <v>48</v>
      </c>
      <c r="I144" s="4">
        <v>1.44</v>
      </c>
      <c r="J144" s="4">
        <v>5.07</v>
      </c>
      <c r="K144" s="4">
        <v>15.67</v>
      </c>
      <c r="L144" s="4">
        <v>176.27</v>
      </c>
    </row>
    <row r="145" spans="2:14" x14ac:dyDescent="0.25">
      <c r="B145" s="21" t="s">
        <v>38</v>
      </c>
      <c r="C145" s="1">
        <v>80</v>
      </c>
      <c r="D145" s="4">
        <v>6.24</v>
      </c>
      <c r="E145" s="4">
        <v>8.9</v>
      </c>
      <c r="F145" s="4">
        <v>11.25</v>
      </c>
      <c r="G145" s="4">
        <v>170.6</v>
      </c>
      <c r="H145" s="6">
        <v>100</v>
      </c>
      <c r="I145" s="28">
        <v>7.79</v>
      </c>
      <c r="J145" s="28">
        <v>11.14</v>
      </c>
      <c r="K145" s="28">
        <v>9.06</v>
      </c>
      <c r="L145" s="28">
        <v>218.36</v>
      </c>
    </row>
    <row r="146" spans="2:14" x14ac:dyDescent="0.25">
      <c r="B146" s="26" t="s">
        <v>56</v>
      </c>
      <c r="C146" s="18">
        <v>100</v>
      </c>
      <c r="D146" s="28">
        <v>2.77</v>
      </c>
      <c r="E146" s="28">
        <v>2.4300000000000002</v>
      </c>
      <c r="F146" s="28">
        <v>12.62</v>
      </c>
      <c r="G146" s="28">
        <v>88.13</v>
      </c>
      <c r="H146" s="53">
        <v>100</v>
      </c>
      <c r="I146" s="64">
        <v>2.77</v>
      </c>
      <c r="J146" s="64">
        <v>2.4300000000000002</v>
      </c>
      <c r="K146" s="64">
        <v>12.62</v>
      </c>
      <c r="L146" s="64">
        <v>88.13</v>
      </c>
    </row>
    <row r="147" spans="2:14" x14ac:dyDescent="0.25">
      <c r="B147" s="27" t="s">
        <v>80</v>
      </c>
      <c r="C147" s="1">
        <v>150</v>
      </c>
      <c r="D147" s="4">
        <v>0.1</v>
      </c>
      <c r="E147" s="4">
        <v>0.01</v>
      </c>
      <c r="F147" s="4">
        <v>23.8</v>
      </c>
      <c r="G147" s="4">
        <v>67.569999999999993</v>
      </c>
      <c r="H147" s="6">
        <v>200</v>
      </c>
      <c r="I147" s="4">
        <v>0.13</v>
      </c>
      <c r="J147" s="4">
        <v>0.01</v>
      </c>
      <c r="K147" s="4">
        <v>69.39</v>
      </c>
      <c r="L147" s="4">
        <v>76.75</v>
      </c>
    </row>
    <row r="148" spans="2:14" x14ac:dyDescent="0.25">
      <c r="B148" s="21" t="s">
        <v>14</v>
      </c>
      <c r="C148" s="1">
        <v>30</v>
      </c>
      <c r="D148" s="4">
        <v>1.98</v>
      </c>
      <c r="E148" s="4">
        <v>0.36</v>
      </c>
      <c r="F148" s="4">
        <v>10.02</v>
      </c>
      <c r="G148" s="4">
        <v>52.2</v>
      </c>
      <c r="H148" s="6">
        <v>50</v>
      </c>
      <c r="I148" s="4">
        <v>3.3</v>
      </c>
      <c r="J148" s="4">
        <v>0.6</v>
      </c>
      <c r="K148" s="4">
        <v>16.7</v>
      </c>
      <c r="L148" s="4">
        <v>87</v>
      </c>
    </row>
    <row r="149" spans="2:14" x14ac:dyDescent="0.25">
      <c r="B149" s="23" t="s">
        <v>9</v>
      </c>
      <c r="C149" s="11">
        <v>0.31</v>
      </c>
      <c r="D149" s="5">
        <f>D143+D144+D145+D146+D147+D148</f>
        <v>12.55</v>
      </c>
      <c r="E149" s="5">
        <f t="shared" ref="E149:G149" si="26">E143+E144+E145+E146+E147+E148</f>
        <v>18.310000000000002</v>
      </c>
      <c r="F149" s="5">
        <f t="shared" si="26"/>
        <v>70.86</v>
      </c>
      <c r="G149" s="5">
        <f t="shared" si="26"/>
        <v>539.18999999999994</v>
      </c>
      <c r="H149" s="11">
        <v>0.3</v>
      </c>
      <c r="I149" s="5">
        <f>I143+I144+I145+I146+I147+I148</f>
        <v>15.48</v>
      </c>
      <c r="J149" s="5">
        <f t="shared" ref="J149:L149" si="27">J143+J144+J145+J146+J147+J148</f>
        <v>21.830000000000002</v>
      </c>
      <c r="K149" s="5">
        <f t="shared" si="27"/>
        <v>125.36</v>
      </c>
      <c r="L149" s="5">
        <f t="shared" si="27"/>
        <v>682.12</v>
      </c>
      <c r="M149" s="31">
        <f>G149*75/G156</f>
        <v>31.406199033876451</v>
      </c>
      <c r="N149" s="31">
        <f>L149*75/L156</f>
        <v>29.702849578485335</v>
      </c>
    </row>
    <row r="150" spans="2:14" ht="16.5" x14ac:dyDescent="0.25">
      <c r="B150" s="67" t="s">
        <v>15</v>
      </c>
      <c r="C150" s="67"/>
      <c r="D150" s="67"/>
      <c r="E150" s="67"/>
      <c r="F150" s="67"/>
      <c r="G150" s="67"/>
      <c r="H150" s="67"/>
      <c r="I150" s="67"/>
      <c r="J150" s="67"/>
      <c r="K150" s="67"/>
      <c r="L150" s="67"/>
    </row>
    <row r="151" spans="2:14" x14ac:dyDescent="0.25">
      <c r="B151" s="20" t="s">
        <v>39</v>
      </c>
      <c r="C151" s="1">
        <v>100</v>
      </c>
      <c r="D151" s="4">
        <v>3.39</v>
      </c>
      <c r="E151" s="4">
        <v>7.16</v>
      </c>
      <c r="F151" s="4">
        <v>22.71</v>
      </c>
      <c r="G151" s="4">
        <v>125.5</v>
      </c>
      <c r="H151" s="58">
        <v>150</v>
      </c>
      <c r="I151" s="57">
        <v>5.09</v>
      </c>
      <c r="J151" s="57">
        <v>10.74</v>
      </c>
      <c r="K151" s="57">
        <v>34.06</v>
      </c>
      <c r="L151" s="57">
        <v>180.5</v>
      </c>
    </row>
    <row r="152" spans="2:14" x14ac:dyDescent="0.25">
      <c r="B152" s="49" t="s">
        <v>104</v>
      </c>
      <c r="C152" s="53">
        <v>160</v>
      </c>
      <c r="D152" s="57">
        <v>4.6399999999999997</v>
      </c>
      <c r="E152" s="57">
        <v>5.12</v>
      </c>
      <c r="F152" s="57">
        <v>6.4</v>
      </c>
      <c r="G152" s="57">
        <v>78.5</v>
      </c>
      <c r="H152" s="58">
        <v>200</v>
      </c>
      <c r="I152" s="57">
        <v>5.8</v>
      </c>
      <c r="J152" s="57">
        <v>6.4</v>
      </c>
      <c r="K152" s="57">
        <v>8</v>
      </c>
      <c r="L152" s="57">
        <v>98.1</v>
      </c>
    </row>
    <row r="153" spans="2:14" x14ac:dyDescent="0.25">
      <c r="B153" s="21" t="s">
        <v>58</v>
      </c>
      <c r="C153" s="1">
        <v>20</v>
      </c>
      <c r="D153" s="55">
        <v>1.5</v>
      </c>
      <c r="E153" s="30">
        <v>2.36</v>
      </c>
      <c r="F153" s="55">
        <v>14.98</v>
      </c>
      <c r="G153" s="55">
        <v>85.42</v>
      </c>
      <c r="H153" s="6">
        <v>40</v>
      </c>
      <c r="I153" s="55">
        <v>3</v>
      </c>
      <c r="J153" s="3">
        <v>4.8</v>
      </c>
      <c r="K153" s="55">
        <v>29.96</v>
      </c>
      <c r="L153" s="55">
        <v>170.84</v>
      </c>
    </row>
    <row r="154" spans="2:14" x14ac:dyDescent="0.25">
      <c r="B154" s="21" t="s">
        <v>24</v>
      </c>
      <c r="C154" s="1">
        <v>100</v>
      </c>
      <c r="D154" s="54">
        <v>0.4</v>
      </c>
      <c r="E154" s="54">
        <v>0.3</v>
      </c>
      <c r="F154" s="54">
        <v>10.3</v>
      </c>
      <c r="G154" s="54">
        <v>47</v>
      </c>
      <c r="H154" s="6">
        <v>140</v>
      </c>
      <c r="I154" s="54">
        <v>0.56000000000000005</v>
      </c>
      <c r="J154" s="54">
        <v>0.42</v>
      </c>
      <c r="K154" s="54">
        <v>14.42</v>
      </c>
      <c r="L154" s="54">
        <v>65.8</v>
      </c>
    </row>
    <row r="155" spans="2:14" x14ac:dyDescent="0.25">
      <c r="B155" s="23" t="s">
        <v>9</v>
      </c>
      <c r="C155" s="11">
        <v>0.2</v>
      </c>
      <c r="D155" s="5">
        <f t="shared" ref="D155:G155" si="28">D151+D152+D153+D154</f>
        <v>9.93</v>
      </c>
      <c r="E155" s="5">
        <f t="shared" si="28"/>
        <v>14.940000000000001</v>
      </c>
      <c r="F155" s="5">
        <f t="shared" si="28"/>
        <v>54.39</v>
      </c>
      <c r="G155" s="5">
        <f t="shared" si="28"/>
        <v>336.42</v>
      </c>
      <c r="H155" s="11">
        <v>0.22</v>
      </c>
      <c r="I155" s="5">
        <f>I151+I152+I153+I154</f>
        <v>14.450000000000001</v>
      </c>
      <c r="J155" s="5">
        <f t="shared" ref="J155:L155" si="29">J151+J152+J153+J154</f>
        <v>22.360000000000003</v>
      </c>
      <c r="K155" s="5">
        <f t="shared" si="29"/>
        <v>86.440000000000012</v>
      </c>
      <c r="L155" s="5">
        <f t="shared" si="29"/>
        <v>515.24</v>
      </c>
    </row>
    <row r="156" spans="2:14" x14ac:dyDescent="0.25">
      <c r="B156" s="23" t="s">
        <v>19</v>
      </c>
      <c r="C156" s="11">
        <v>0.75</v>
      </c>
      <c r="D156" s="5">
        <f>D138+D141+D149+D155</f>
        <v>48.1</v>
      </c>
      <c r="E156" s="52">
        <f t="shared" ref="E156:G156" si="30">E138+E141+E149+E155</f>
        <v>43.52</v>
      </c>
      <c r="F156" s="52">
        <f t="shared" si="30"/>
        <v>178.35000000000002</v>
      </c>
      <c r="G156" s="5">
        <f t="shared" si="30"/>
        <v>1287.6199999999999</v>
      </c>
      <c r="H156" s="11">
        <v>0.75</v>
      </c>
      <c r="I156" s="5">
        <f>I138+I141+I149+I155</f>
        <v>64.36</v>
      </c>
      <c r="J156" s="5">
        <f t="shared" ref="J156:L156" si="31">J138+J141+J149+J155</f>
        <v>57.34</v>
      </c>
      <c r="K156" s="5">
        <f t="shared" si="31"/>
        <v>279.95</v>
      </c>
      <c r="L156" s="5">
        <f t="shared" si="31"/>
        <v>1722.36</v>
      </c>
      <c r="M156" s="31">
        <f>G155*75/G156</f>
        <v>19.595455180876346</v>
      </c>
      <c r="N156" s="31">
        <f>L155*75/L156</f>
        <v>22.436076081655404</v>
      </c>
    </row>
    <row r="173" spans="2:12" ht="18.75" x14ac:dyDescent="0.3">
      <c r="B173" s="76" t="s">
        <v>45</v>
      </c>
      <c r="C173" s="77"/>
      <c r="D173" s="77"/>
      <c r="E173" s="77"/>
      <c r="F173" s="77"/>
      <c r="G173" s="77"/>
      <c r="H173" s="77"/>
      <c r="I173" s="77"/>
      <c r="J173" s="77"/>
      <c r="K173" s="77"/>
      <c r="L173" s="78"/>
    </row>
    <row r="174" spans="2:12" ht="18.75" x14ac:dyDescent="0.3">
      <c r="B174" s="76" t="s">
        <v>40</v>
      </c>
      <c r="C174" s="77"/>
      <c r="D174" s="77"/>
      <c r="E174" s="77"/>
      <c r="F174" s="77"/>
      <c r="G174" s="77"/>
      <c r="H174" s="77"/>
      <c r="I174" s="77"/>
      <c r="J174" s="77"/>
      <c r="K174" s="77"/>
      <c r="L174" s="78"/>
    </row>
    <row r="175" spans="2:12" x14ac:dyDescent="0.25">
      <c r="B175" s="79" t="s">
        <v>0</v>
      </c>
      <c r="C175" s="80" t="s">
        <v>5</v>
      </c>
      <c r="D175" s="81"/>
      <c r="E175" s="81"/>
      <c r="F175" s="82"/>
      <c r="G175" s="62"/>
      <c r="H175" s="80" t="s">
        <v>6</v>
      </c>
      <c r="I175" s="81"/>
      <c r="J175" s="81"/>
      <c r="K175" s="81"/>
      <c r="L175" s="82"/>
    </row>
    <row r="176" spans="2:12" x14ac:dyDescent="0.25">
      <c r="B176" s="79"/>
      <c r="C176" s="1" t="s">
        <v>1</v>
      </c>
      <c r="D176" s="28" t="s">
        <v>2</v>
      </c>
      <c r="E176" s="28" t="s">
        <v>3</v>
      </c>
      <c r="F176" s="28" t="s">
        <v>4</v>
      </c>
      <c r="G176" s="2" t="s">
        <v>7</v>
      </c>
      <c r="H176" s="6" t="s">
        <v>1</v>
      </c>
      <c r="I176" s="28" t="s">
        <v>2</v>
      </c>
      <c r="J176" s="28" t="s">
        <v>3</v>
      </c>
      <c r="K176" s="28" t="s">
        <v>4</v>
      </c>
      <c r="L176" s="28" t="s">
        <v>7</v>
      </c>
    </row>
    <row r="177" spans="2:14" ht="16.5" x14ac:dyDescent="0.25">
      <c r="B177" s="75" t="s">
        <v>10</v>
      </c>
      <c r="C177" s="75"/>
      <c r="D177" s="75"/>
      <c r="E177" s="75"/>
      <c r="F177" s="75"/>
      <c r="G177" s="75"/>
      <c r="H177" s="75"/>
      <c r="I177" s="75"/>
      <c r="J177" s="75"/>
      <c r="K177" s="75"/>
      <c r="L177" s="75"/>
    </row>
    <row r="178" spans="2:14" x14ac:dyDescent="0.25">
      <c r="B178" s="22" t="s">
        <v>36</v>
      </c>
      <c r="C178" s="1">
        <v>130</v>
      </c>
      <c r="D178" s="28">
        <v>5</v>
      </c>
      <c r="E178" s="28">
        <v>7.53</v>
      </c>
      <c r="F178" s="28">
        <v>14.67</v>
      </c>
      <c r="G178" s="28">
        <v>184.1</v>
      </c>
      <c r="H178" s="6">
        <v>140</v>
      </c>
      <c r="I178" s="28">
        <v>5.38</v>
      </c>
      <c r="J178" s="28">
        <v>8.11</v>
      </c>
      <c r="K178" s="28">
        <v>18.28</v>
      </c>
      <c r="L178" s="28">
        <v>198.26</v>
      </c>
    </row>
    <row r="179" spans="2:14" x14ac:dyDescent="0.25">
      <c r="B179" s="26" t="s">
        <v>22</v>
      </c>
      <c r="C179" s="1">
        <v>150</v>
      </c>
      <c r="D179" s="59">
        <v>2.36</v>
      </c>
      <c r="E179" s="59">
        <v>2.2999999999999998</v>
      </c>
      <c r="F179" s="59">
        <v>10.19</v>
      </c>
      <c r="G179" s="4">
        <v>89.78</v>
      </c>
      <c r="H179" s="6">
        <v>200</v>
      </c>
      <c r="I179" s="59">
        <v>3.15</v>
      </c>
      <c r="J179" s="59">
        <v>3.07</v>
      </c>
      <c r="K179" s="4">
        <v>13.27</v>
      </c>
      <c r="L179" s="59">
        <v>119.7</v>
      </c>
    </row>
    <row r="180" spans="2:14" x14ac:dyDescent="0.25">
      <c r="B180" s="21" t="s">
        <v>30</v>
      </c>
      <c r="C180" s="1">
        <v>25</v>
      </c>
      <c r="D180" s="28">
        <v>1.61</v>
      </c>
      <c r="E180" s="28">
        <v>2.3199999999999998</v>
      </c>
      <c r="F180" s="28">
        <v>12.34</v>
      </c>
      <c r="G180" s="28">
        <v>75.78</v>
      </c>
      <c r="H180" s="6">
        <v>35</v>
      </c>
      <c r="I180" s="28">
        <v>2.25</v>
      </c>
      <c r="J180" s="28">
        <v>3.25</v>
      </c>
      <c r="K180" s="28">
        <v>17.28</v>
      </c>
      <c r="L180" s="28">
        <v>106.09</v>
      </c>
    </row>
    <row r="181" spans="2:14" x14ac:dyDescent="0.25">
      <c r="B181" s="23" t="s">
        <v>9</v>
      </c>
      <c r="C181" s="11">
        <v>0.21</v>
      </c>
      <c r="D181" s="1">
        <f>D178+D179+D180</f>
        <v>8.9699999999999989</v>
      </c>
      <c r="E181" s="1">
        <f t="shared" ref="E181:G181" si="32">E178+E179+E180</f>
        <v>12.15</v>
      </c>
      <c r="F181" s="1">
        <f t="shared" si="32"/>
        <v>37.200000000000003</v>
      </c>
      <c r="G181" s="1">
        <f t="shared" si="32"/>
        <v>349.65999999999997</v>
      </c>
      <c r="H181" s="11">
        <v>0.2</v>
      </c>
      <c r="I181" s="1">
        <f>I178+I179+I180</f>
        <v>10.78</v>
      </c>
      <c r="J181" s="1">
        <f t="shared" ref="J181:L181" si="33">J178+J179+J180</f>
        <v>14.43</v>
      </c>
      <c r="K181" s="1">
        <f t="shared" si="33"/>
        <v>48.83</v>
      </c>
      <c r="L181" s="1">
        <f t="shared" si="33"/>
        <v>424.04999999999995</v>
      </c>
      <c r="M181" s="31">
        <f>G181*75/G199</f>
        <v>21.322291875015246</v>
      </c>
      <c r="N181" s="31">
        <f>L181*75/L199</f>
        <v>20.745815449243974</v>
      </c>
    </row>
    <row r="182" spans="2:14" ht="16.5" x14ac:dyDescent="0.25">
      <c r="B182" s="67" t="s">
        <v>42</v>
      </c>
      <c r="C182" s="67"/>
      <c r="D182" s="67"/>
      <c r="E182" s="67"/>
      <c r="F182" s="67"/>
      <c r="G182" s="67"/>
      <c r="H182" s="67"/>
      <c r="I182" s="67"/>
      <c r="J182" s="67"/>
      <c r="K182" s="67"/>
      <c r="L182" s="67"/>
    </row>
    <row r="183" spans="2:14" x14ac:dyDescent="0.25">
      <c r="B183" s="21" t="s">
        <v>28</v>
      </c>
      <c r="C183" s="6">
        <v>100</v>
      </c>
      <c r="D183" s="4">
        <v>0.4</v>
      </c>
      <c r="E183" s="4">
        <v>0.4</v>
      </c>
      <c r="F183" s="4">
        <v>9.8000000000000007</v>
      </c>
      <c r="G183" s="4">
        <v>47</v>
      </c>
      <c r="H183" s="1">
        <v>140</v>
      </c>
      <c r="I183" s="4">
        <v>0.56000000000000005</v>
      </c>
      <c r="J183" s="4">
        <v>0.56000000000000005</v>
      </c>
      <c r="K183" s="4">
        <v>13.72</v>
      </c>
      <c r="L183" s="4">
        <v>65.8</v>
      </c>
    </row>
    <row r="184" spans="2:14" x14ac:dyDescent="0.25">
      <c r="B184" s="23" t="s">
        <v>9</v>
      </c>
      <c r="C184" s="11">
        <v>0.03</v>
      </c>
      <c r="D184" s="5">
        <f>D183</f>
        <v>0.4</v>
      </c>
      <c r="E184" s="5">
        <f t="shared" ref="E184:G184" si="34">E183</f>
        <v>0.4</v>
      </c>
      <c r="F184" s="5">
        <f t="shared" si="34"/>
        <v>9.8000000000000007</v>
      </c>
      <c r="G184" s="5">
        <f t="shared" si="34"/>
        <v>47</v>
      </c>
      <c r="H184" s="11">
        <v>0.03</v>
      </c>
      <c r="I184" s="5">
        <f>I183</f>
        <v>0.56000000000000005</v>
      </c>
      <c r="J184" s="5">
        <f t="shared" ref="J184:L184" si="35">J183</f>
        <v>0.56000000000000005</v>
      </c>
      <c r="K184" s="5">
        <f t="shared" si="35"/>
        <v>13.72</v>
      </c>
      <c r="L184" s="5">
        <f t="shared" si="35"/>
        <v>65.8</v>
      </c>
      <c r="M184" s="31">
        <f>G184*75/G199</f>
        <v>2.8660633704905241</v>
      </c>
      <c r="N184" s="31">
        <f>L184*75/L199</f>
        <v>3.2191360843302763</v>
      </c>
    </row>
    <row r="185" spans="2:14" ht="16.5" x14ac:dyDescent="0.25">
      <c r="B185" s="67" t="s">
        <v>11</v>
      </c>
      <c r="C185" s="67"/>
      <c r="D185" s="67"/>
      <c r="E185" s="67"/>
      <c r="F185" s="67"/>
      <c r="G185" s="67"/>
      <c r="H185" s="67"/>
      <c r="I185" s="67"/>
      <c r="J185" s="67"/>
      <c r="K185" s="67"/>
      <c r="L185" s="67"/>
    </row>
    <row r="186" spans="2:14" x14ac:dyDescent="0.25">
      <c r="B186" s="20" t="s">
        <v>82</v>
      </c>
      <c r="C186" s="1">
        <v>30</v>
      </c>
      <c r="D186" s="4">
        <v>0.24</v>
      </c>
      <c r="E186" s="4">
        <v>0.03</v>
      </c>
      <c r="F186" s="4">
        <v>0.75</v>
      </c>
      <c r="G186" s="4">
        <v>4.2</v>
      </c>
      <c r="H186" s="6">
        <v>40</v>
      </c>
      <c r="I186" s="4">
        <v>0.32</v>
      </c>
      <c r="J186" s="4">
        <v>0.04</v>
      </c>
      <c r="K186" s="4">
        <v>1</v>
      </c>
      <c r="L186" s="4">
        <v>5.6</v>
      </c>
    </row>
    <row r="187" spans="2:14" x14ac:dyDescent="0.25">
      <c r="B187" s="21" t="s">
        <v>97</v>
      </c>
      <c r="C187" s="1">
        <v>150</v>
      </c>
      <c r="D187" s="4">
        <v>1.58</v>
      </c>
      <c r="E187" s="4">
        <v>3.37</v>
      </c>
      <c r="F187" s="4">
        <v>11.94</v>
      </c>
      <c r="G187" s="4">
        <v>100.76</v>
      </c>
      <c r="H187" s="6">
        <v>200</v>
      </c>
      <c r="I187" s="4">
        <v>2.12</v>
      </c>
      <c r="J187" s="4">
        <v>4.49</v>
      </c>
      <c r="K187" s="4">
        <v>15.91</v>
      </c>
      <c r="L187" s="4">
        <v>134.35</v>
      </c>
    </row>
    <row r="188" spans="2:14" ht="30" x14ac:dyDescent="0.25">
      <c r="B188" s="20" t="s">
        <v>127</v>
      </c>
      <c r="C188" s="1" t="s">
        <v>79</v>
      </c>
      <c r="D188" s="4">
        <v>11.05</v>
      </c>
      <c r="E188" s="4">
        <v>11.47</v>
      </c>
      <c r="F188" s="4">
        <v>36.72</v>
      </c>
      <c r="G188" s="4">
        <v>254.15</v>
      </c>
      <c r="H188" s="13" t="s">
        <v>63</v>
      </c>
      <c r="I188" s="28">
        <v>13.18</v>
      </c>
      <c r="J188" s="28">
        <v>13.68</v>
      </c>
      <c r="K188" s="28">
        <v>43.78</v>
      </c>
      <c r="L188" s="28">
        <v>303.02999999999997</v>
      </c>
    </row>
    <row r="189" spans="2:14" x14ac:dyDescent="0.25">
      <c r="B189" s="21" t="s">
        <v>61</v>
      </c>
      <c r="C189" s="1">
        <v>150</v>
      </c>
      <c r="D189" s="4">
        <v>0.22</v>
      </c>
      <c r="E189" s="4">
        <v>0.01</v>
      </c>
      <c r="F189" s="4">
        <v>16.78</v>
      </c>
      <c r="G189" s="4">
        <v>78.81</v>
      </c>
      <c r="H189" s="6">
        <v>200</v>
      </c>
      <c r="I189" s="4">
        <v>0.28999999999999998</v>
      </c>
      <c r="J189" s="4">
        <v>0.01</v>
      </c>
      <c r="K189" s="4">
        <v>22.34</v>
      </c>
      <c r="L189" s="4">
        <v>105.08</v>
      </c>
    </row>
    <row r="190" spans="2:14" x14ac:dyDescent="0.25">
      <c r="B190" s="21" t="s">
        <v>14</v>
      </c>
      <c r="C190" s="1">
        <v>30</v>
      </c>
      <c r="D190" s="4">
        <v>1.98</v>
      </c>
      <c r="E190" s="4">
        <v>0.36</v>
      </c>
      <c r="F190" s="4">
        <v>10.02</v>
      </c>
      <c r="G190" s="4">
        <v>52.2</v>
      </c>
      <c r="H190" s="6">
        <v>50</v>
      </c>
      <c r="I190" s="4">
        <v>3.3</v>
      </c>
      <c r="J190" s="4">
        <v>0.6</v>
      </c>
      <c r="K190" s="4">
        <v>16.7</v>
      </c>
      <c r="L190" s="4">
        <v>87</v>
      </c>
    </row>
    <row r="191" spans="2:14" x14ac:dyDescent="0.25">
      <c r="B191" s="23" t="s">
        <v>9</v>
      </c>
      <c r="C191" s="11">
        <v>0.3</v>
      </c>
      <c r="D191" s="5">
        <f>D187+D188+D189+D190</f>
        <v>14.830000000000002</v>
      </c>
      <c r="E191" s="5">
        <f t="shared" ref="E191:G191" si="36">E187+E188+E189+E190</f>
        <v>15.209999999999999</v>
      </c>
      <c r="F191" s="5">
        <f t="shared" si="36"/>
        <v>75.459999999999994</v>
      </c>
      <c r="G191" s="5">
        <f t="shared" si="36"/>
        <v>485.92</v>
      </c>
      <c r="H191" s="11">
        <v>0.31</v>
      </c>
      <c r="I191" s="5">
        <f>I187+I189+I188+I190</f>
        <v>18.89</v>
      </c>
      <c r="J191" s="5">
        <f t="shared" ref="J191:L191" si="37">J187+J189+J188+J190</f>
        <v>18.78</v>
      </c>
      <c r="K191" s="5">
        <f t="shared" si="37"/>
        <v>98.73</v>
      </c>
      <c r="L191" s="5">
        <f t="shared" si="37"/>
        <v>629.46</v>
      </c>
      <c r="M191" s="31">
        <f>G191*75/G199</f>
        <v>29.631436446569264</v>
      </c>
      <c r="N191" s="31">
        <f>L191*75/L199</f>
        <v>30.7950972590051</v>
      </c>
    </row>
    <row r="192" spans="2:14" ht="16.5" x14ac:dyDescent="0.25">
      <c r="B192" s="67" t="s">
        <v>15</v>
      </c>
      <c r="C192" s="67"/>
      <c r="D192" s="67"/>
      <c r="E192" s="67"/>
      <c r="F192" s="67"/>
      <c r="G192" s="67"/>
      <c r="H192" s="67"/>
      <c r="I192" s="67"/>
      <c r="J192" s="67"/>
      <c r="K192" s="67"/>
      <c r="L192" s="67"/>
    </row>
    <row r="193" spans="2:14" x14ac:dyDescent="0.25">
      <c r="B193" s="19" t="s">
        <v>126</v>
      </c>
      <c r="C193" s="17">
        <v>100</v>
      </c>
      <c r="D193" s="14">
        <v>2.37</v>
      </c>
      <c r="E193" s="14">
        <v>2.61</v>
      </c>
      <c r="F193" s="33">
        <v>18.600000000000001</v>
      </c>
      <c r="G193" s="14">
        <v>89.3</v>
      </c>
      <c r="H193" s="17">
        <v>100</v>
      </c>
      <c r="I193" s="14">
        <v>2.37</v>
      </c>
      <c r="J193" s="14">
        <v>2.61</v>
      </c>
      <c r="K193" s="33">
        <v>18.600000000000001</v>
      </c>
      <c r="L193" s="14">
        <v>88.3</v>
      </c>
    </row>
    <row r="194" spans="2:14" x14ac:dyDescent="0.25">
      <c r="B194" s="20" t="s">
        <v>107</v>
      </c>
      <c r="C194" s="15">
        <v>50</v>
      </c>
      <c r="D194" s="16">
        <v>9.91</v>
      </c>
      <c r="E194" s="16">
        <v>10.3</v>
      </c>
      <c r="F194" s="16">
        <v>10.210000000000001</v>
      </c>
      <c r="G194" s="16">
        <v>132.19999999999999</v>
      </c>
      <c r="H194" s="15">
        <v>60</v>
      </c>
      <c r="I194" s="16">
        <v>11.89</v>
      </c>
      <c r="J194" s="16">
        <v>12.36</v>
      </c>
      <c r="K194" s="16">
        <v>12.25</v>
      </c>
      <c r="L194" s="16">
        <v>158.9</v>
      </c>
    </row>
    <row r="195" spans="2:14" x14ac:dyDescent="0.25">
      <c r="B195" s="21" t="s">
        <v>125</v>
      </c>
      <c r="C195" s="1" t="s">
        <v>105</v>
      </c>
      <c r="D195" s="4">
        <v>0.09</v>
      </c>
      <c r="E195" s="4">
        <v>0.02</v>
      </c>
      <c r="F195" s="4">
        <v>9.18</v>
      </c>
      <c r="G195" s="4">
        <v>29.03</v>
      </c>
      <c r="H195" s="13" t="s">
        <v>111</v>
      </c>
      <c r="I195" s="28">
        <v>0.11</v>
      </c>
      <c r="J195" s="4">
        <v>0.02</v>
      </c>
      <c r="K195" s="4">
        <v>9</v>
      </c>
      <c r="L195" s="4">
        <v>38.71</v>
      </c>
    </row>
    <row r="196" spans="2:14" x14ac:dyDescent="0.25">
      <c r="B196" s="21" t="s">
        <v>17</v>
      </c>
      <c r="C196" s="1">
        <v>20</v>
      </c>
      <c r="D196" s="56">
        <v>2.08</v>
      </c>
      <c r="E196" s="56">
        <v>0.68</v>
      </c>
      <c r="F196" s="56">
        <v>9.9</v>
      </c>
      <c r="G196" s="56">
        <v>62</v>
      </c>
      <c r="H196" s="6">
        <v>30</v>
      </c>
      <c r="I196" s="56">
        <v>3.12</v>
      </c>
      <c r="J196" s="56">
        <v>1.02</v>
      </c>
      <c r="K196" s="56">
        <v>14.85</v>
      </c>
      <c r="L196" s="56">
        <v>93</v>
      </c>
    </row>
    <row r="197" spans="2:14" x14ac:dyDescent="0.25">
      <c r="B197" s="21" t="s">
        <v>14</v>
      </c>
      <c r="C197" s="1">
        <v>20</v>
      </c>
      <c r="D197" s="28">
        <v>1.32</v>
      </c>
      <c r="E197" s="28">
        <v>0.24</v>
      </c>
      <c r="F197" s="28">
        <v>6.68</v>
      </c>
      <c r="G197" s="28">
        <v>34.799999999999997</v>
      </c>
      <c r="H197" s="1">
        <v>20</v>
      </c>
      <c r="I197" s="55">
        <v>1.32</v>
      </c>
      <c r="J197" s="55">
        <v>0.24</v>
      </c>
      <c r="K197" s="55">
        <v>6.68</v>
      </c>
      <c r="L197" s="55">
        <v>34.799999999999997</v>
      </c>
    </row>
    <row r="198" spans="2:14" x14ac:dyDescent="0.25">
      <c r="B198" s="23" t="s">
        <v>9</v>
      </c>
      <c r="C198" s="11">
        <v>0.21</v>
      </c>
      <c r="D198" s="5">
        <f>D193+D194+D195+D196+D197</f>
        <v>15.770000000000001</v>
      </c>
      <c r="E198" s="5">
        <f t="shared" ref="E198:G198" si="38">E193+E194+E195+E196+E197</f>
        <v>13.85</v>
      </c>
      <c r="F198" s="5">
        <f t="shared" si="38"/>
        <v>54.57</v>
      </c>
      <c r="G198" s="5">
        <f t="shared" si="38"/>
        <v>347.33</v>
      </c>
      <c r="H198" s="11">
        <v>0.21</v>
      </c>
      <c r="I198" s="5">
        <f>I193+I194+I195+I196+I197</f>
        <v>18.810000000000002</v>
      </c>
      <c r="J198" s="5">
        <f t="shared" ref="J198:L198" si="39">J193+J194+J195+J196+J197</f>
        <v>16.249999999999996</v>
      </c>
      <c r="K198" s="5">
        <f t="shared" si="39"/>
        <v>61.38</v>
      </c>
      <c r="L198" s="5">
        <f t="shared" si="39"/>
        <v>413.71</v>
      </c>
      <c r="M198" s="31">
        <f>G198*75/G199</f>
        <v>21.180208307924971</v>
      </c>
      <c r="N198" s="31">
        <f>L198*75/L199</f>
        <v>20.239951207420646</v>
      </c>
    </row>
    <row r="199" spans="2:14" x14ac:dyDescent="0.25">
      <c r="B199" s="23" t="s">
        <v>19</v>
      </c>
      <c r="C199" s="11">
        <v>0.75</v>
      </c>
      <c r="D199" s="5">
        <f>D181+D184+D191+D198</f>
        <v>39.970000000000006</v>
      </c>
      <c r="E199" s="52">
        <f t="shared" ref="E199:G199" si="40">E181+E184+E191+E198</f>
        <v>41.61</v>
      </c>
      <c r="F199" s="52">
        <f t="shared" si="40"/>
        <v>177.03</v>
      </c>
      <c r="G199" s="52">
        <f t="shared" si="40"/>
        <v>1229.9099999999999</v>
      </c>
      <c r="H199" s="11">
        <v>0.75</v>
      </c>
      <c r="I199" s="52">
        <f>I181+I184+I191+I198</f>
        <v>49.040000000000006</v>
      </c>
      <c r="J199" s="52">
        <f t="shared" ref="J199:L199" si="41">J181+J184+J191+J198</f>
        <v>50.019999999999996</v>
      </c>
      <c r="K199" s="5">
        <f t="shared" si="41"/>
        <v>222.66</v>
      </c>
      <c r="L199" s="5">
        <f t="shared" si="41"/>
        <v>1533.02</v>
      </c>
    </row>
    <row r="209" spans="2:14" ht="18" customHeight="1" x14ac:dyDescent="0.25"/>
    <row r="216" spans="2:14" ht="18.75" x14ac:dyDescent="0.3">
      <c r="B216" s="69" t="s">
        <v>41</v>
      </c>
      <c r="C216" s="69"/>
      <c r="D216" s="69"/>
      <c r="E216" s="69"/>
      <c r="F216" s="69"/>
      <c r="G216" s="69"/>
      <c r="H216" s="69"/>
      <c r="I216" s="69"/>
      <c r="J216" s="69"/>
      <c r="K216" s="69"/>
      <c r="L216" s="69"/>
    </row>
    <row r="217" spans="2:14" ht="18.75" x14ac:dyDescent="0.3">
      <c r="B217" s="69" t="s">
        <v>46</v>
      </c>
      <c r="C217" s="69"/>
      <c r="D217" s="69"/>
      <c r="E217" s="69"/>
      <c r="F217" s="69"/>
      <c r="G217" s="69"/>
      <c r="H217" s="69"/>
      <c r="I217" s="69"/>
      <c r="J217" s="69"/>
      <c r="K217" s="69"/>
      <c r="L217" s="69"/>
    </row>
    <row r="218" spans="2:14" x14ac:dyDescent="0.25">
      <c r="B218" s="70" t="s">
        <v>0</v>
      </c>
      <c r="C218" s="71" t="s">
        <v>5</v>
      </c>
      <c r="D218" s="71"/>
      <c r="E218" s="71"/>
      <c r="F218" s="71"/>
      <c r="G218" s="71"/>
      <c r="H218" s="71" t="s">
        <v>6</v>
      </c>
      <c r="I218" s="71"/>
      <c r="J218" s="71"/>
      <c r="K218" s="71"/>
      <c r="L218" s="71"/>
    </row>
    <row r="219" spans="2:14" x14ac:dyDescent="0.25">
      <c r="B219" s="70"/>
      <c r="C219" s="1" t="s">
        <v>1</v>
      </c>
      <c r="D219" s="28" t="s">
        <v>2</v>
      </c>
      <c r="E219" s="28" t="s">
        <v>3</v>
      </c>
      <c r="F219" s="28" t="s">
        <v>4</v>
      </c>
      <c r="G219" s="2" t="s">
        <v>7</v>
      </c>
      <c r="H219" s="6" t="s">
        <v>1</v>
      </c>
      <c r="I219" s="28" t="s">
        <v>2</v>
      </c>
      <c r="J219" s="28" t="s">
        <v>3</v>
      </c>
      <c r="K219" s="28" t="s">
        <v>4</v>
      </c>
      <c r="L219" s="28" t="s">
        <v>7</v>
      </c>
    </row>
    <row r="220" spans="2:14" ht="16.5" x14ac:dyDescent="0.25">
      <c r="B220" s="72" t="s">
        <v>10</v>
      </c>
      <c r="C220" s="72"/>
      <c r="D220" s="72"/>
      <c r="E220" s="72"/>
      <c r="F220" s="72"/>
      <c r="G220" s="72"/>
      <c r="H220" s="72"/>
      <c r="I220" s="72"/>
      <c r="J220" s="72"/>
      <c r="K220" s="72"/>
      <c r="L220" s="72"/>
    </row>
    <row r="221" spans="2:14" x14ac:dyDescent="0.25">
      <c r="B221" s="22" t="s">
        <v>81</v>
      </c>
      <c r="C221" s="1">
        <v>130</v>
      </c>
      <c r="D221" s="28">
        <v>5.15</v>
      </c>
      <c r="E221" s="28">
        <v>4.68</v>
      </c>
      <c r="F221" s="28">
        <v>21.49</v>
      </c>
      <c r="G221" s="28">
        <v>128.80000000000001</v>
      </c>
      <c r="H221" s="6">
        <v>140</v>
      </c>
      <c r="I221" s="28">
        <v>5.55</v>
      </c>
      <c r="J221" s="3">
        <v>5</v>
      </c>
      <c r="K221" s="28">
        <v>23.07</v>
      </c>
      <c r="L221" s="28">
        <v>133.9</v>
      </c>
    </row>
    <row r="222" spans="2:14" x14ac:dyDescent="0.25">
      <c r="B222" s="21" t="s">
        <v>124</v>
      </c>
      <c r="C222" s="1">
        <v>150</v>
      </c>
      <c r="D222" s="42">
        <v>3.36</v>
      </c>
      <c r="E222" s="42">
        <v>2.68</v>
      </c>
      <c r="F222" s="42">
        <v>14.56</v>
      </c>
      <c r="G222" s="4">
        <v>97.41</v>
      </c>
      <c r="H222" s="6">
        <v>200</v>
      </c>
      <c r="I222" s="42">
        <v>4.5599999999999996</v>
      </c>
      <c r="J222" s="42">
        <v>3.59</v>
      </c>
      <c r="K222" s="4">
        <v>18.97</v>
      </c>
      <c r="L222" s="42">
        <v>128.65</v>
      </c>
    </row>
    <row r="223" spans="2:14" x14ac:dyDescent="0.25">
      <c r="B223" s="21" t="s">
        <v>12</v>
      </c>
      <c r="C223" s="6">
        <v>20</v>
      </c>
      <c r="D223" s="28">
        <v>0.16</v>
      </c>
      <c r="E223" s="28">
        <v>0.02</v>
      </c>
      <c r="F223" s="28">
        <v>18.96</v>
      </c>
      <c r="G223" s="28">
        <v>98.3</v>
      </c>
      <c r="H223" s="6">
        <v>40</v>
      </c>
      <c r="I223" s="28">
        <v>0.32</v>
      </c>
      <c r="J223" s="28">
        <v>0.04</v>
      </c>
      <c r="K223" s="28">
        <v>37.92</v>
      </c>
      <c r="L223" s="28">
        <v>196.6</v>
      </c>
    </row>
    <row r="224" spans="2:14" x14ac:dyDescent="0.25">
      <c r="B224" s="23" t="s">
        <v>9</v>
      </c>
      <c r="C224" s="11">
        <v>0.2</v>
      </c>
      <c r="D224" s="1">
        <f>D221+D222+D223</f>
        <v>8.67</v>
      </c>
      <c r="E224" s="1">
        <f t="shared" ref="E224:G224" si="42">E221+E222+E223</f>
        <v>7.379999999999999</v>
      </c>
      <c r="F224" s="1">
        <f t="shared" si="42"/>
        <v>55.01</v>
      </c>
      <c r="G224" s="1">
        <f t="shared" si="42"/>
        <v>324.51</v>
      </c>
      <c r="H224" s="11">
        <v>0.2</v>
      </c>
      <c r="I224" s="1">
        <f>I221+I222+I223</f>
        <v>10.43</v>
      </c>
      <c r="J224" s="1">
        <f t="shared" ref="J224:L224" si="43">J221+J222+J223</f>
        <v>8.629999999999999</v>
      </c>
      <c r="K224" s="53">
        <f t="shared" si="43"/>
        <v>79.960000000000008</v>
      </c>
      <c r="L224" s="1">
        <f t="shared" si="43"/>
        <v>459.15</v>
      </c>
      <c r="M224" s="31">
        <f>G224*75/G243</f>
        <v>19.588601736862863</v>
      </c>
      <c r="N224" s="31">
        <f>L224*75/L243</f>
        <v>21.100643382352942</v>
      </c>
    </row>
    <row r="225" spans="2:14" ht="16.5" x14ac:dyDescent="0.25">
      <c r="B225" s="67" t="s">
        <v>42</v>
      </c>
      <c r="C225" s="67"/>
      <c r="D225" s="67"/>
      <c r="E225" s="67"/>
      <c r="F225" s="67"/>
      <c r="G225" s="67"/>
      <c r="H225" s="67"/>
      <c r="I225" s="67"/>
      <c r="J225" s="67"/>
      <c r="K225" s="67"/>
      <c r="L225" s="67"/>
    </row>
    <row r="226" spans="2:14" x14ac:dyDescent="0.25">
      <c r="B226" s="21" t="s">
        <v>59</v>
      </c>
      <c r="C226" s="6">
        <v>100</v>
      </c>
      <c r="D226" s="4">
        <v>0.9</v>
      </c>
      <c r="E226" s="4">
        <v>0.2</v>
      </c>
      <c r="F226" s="4">
        <v>8.1</v>
      </c>
      <c r="G226" s="4">
        <v>45</v>
      </c>
      <c r="H226" s="1">
        <v>140</v>
      </c>
      <c r="I226" s="4">
        <v>1.26</v>
      </c>
      <c r="J226" s="4">
        <v>0.28000000000000003</v>
      </c>
      <c r="K226" s="4">
        <v>11.34</v>
      </c>
      <c r="L226" s="4">
        <v>63</v>
      </c>
    </row>
    <row r="227" spans="2:14" x14ac:dyDescent="0.25">
      <c r="B227" s="23" t="s">
        <v>9</v>
      </c>
      <c r="C227" s="11">
        <v>0.03</v>
      </c>
      <c r="D227" s="5">
        <f>D226</f>
        <v>0.9</v>
      </c>
      <c r="E227" s="5">
        <f>E226</f>
        <v>0.2</v>
      </c>
      <c r="F227" s="5">
        <f>F226</f>
        <v>8.1</v>
      </c>
      <c r="G227" s="5">
        <f>G226</f>
        <v>45</v>
      </c>
      <c r="H227" s="11">
        <v>0.03</v>
      </c>
      <c r="I227" s="5">
        <f>I226</f>
        <v>1.26</v>
      </c>
      <c r="J227" s="5">
        <f>J226</f>
        <v>0.28000000000000003</v>
      </c>
      <c r="K227" s="5">
        <f>K226</f>
        <v>11.34</v>
      </c>
      <c r="L227" s="5">
        <f>L226</f>
        <v>63</v>
      </c>
      <c r="M227" s="31">
        <f>G227*75/G243</f>
        <v>2.7163633729587033</v>
      </c>
      <c r="N227" s="31">
        <f>L227*75/L243</f>
        <v>2.8952205882352939</v>
      </c>
    </row>
    <row r="228" spans="2:14" ht="16.5" x14ac:dyDescent="0.25">
      <c r="B228" s="67" t="s">
        <v>11</v>
      </c>
      <c r="C228" s="67"/>
      <c r="D228" s="67"/>
      <c r="E228" s="67"/>
      <c r="F228" s="67"/>
      <c r="G228" s="67"/>
      <c r="H228" s="67"/>
      <c r="I228" s="67"/>
      <c r="J228" s="67"/>
      <c r="K228" s="67"/>
      <c r="L228" s="67"/>
    </row>
    <row r="229" spans="2:14" x14ac:dyDescent="0.25">
      <c r="B229" s="20" t="s">
        <v>82</v>
      </c>
      <c r="C229" s="1">
        <v>30</v>
      </c>
      <c r="D229" s="4">
        <v>0.24</v>
      </c>
      <c r="E229" s="4">
        <v>0.03</v>
      </c>
      <c r="F229" s="4">
        <v>0.75</v>
      </c>
      <c r="G229" s="4">
        <v>4.2</v>
      </c>
      <c r="H229" s="6">
        <v>40</v>
      </c>
      <c r="I229" s="4">
        <v>0.32</v>
      </c>
      <c r="J229" s="4">
        <v>0.04</v>
      </c>
      <c r="K229" s="4">
        <v>1</v>
      </c>
      <c r="L229" s="4">
        <v>5.6</v>
      </c>
    </row>
    <row r="230" spans="2:14" x14ac:dyDescent="0.25">
      <c r="B230" s="21" t="s">
        <v>94</v>
      </c>
      <c r="C230" s="1">
        <v>150</v>
      </c>
      <c r="D230" s="4">
        <v>4.3899999999999997</v>
      </c>
      <c r="E230" s="4">
        <v>7.09</v>
      </c>
      <c r="F230" s="4">
        <v>12.61</v>
      </c>
      <c r="G230" s="4">
        <v>100.4</v>
      </c>
      <c r="H230" s="6">
        <v>200</v>
      </c>
      <c r="I230" s="4">
        <v>5.85</v>
      </c>
      <c r="J230" s="4">
        <v>9.4499999999999993</v>
      </c>
      <c r="K230" s="4">
        <v>16.809999999999999</v>
      </c>
      <c r="L230" s="4">
        <v>115.3</v>
      </c>
    </row>
    <row r="231" spans="2:14" x14ac:dyDescent="0.25">
      <c r="B231" s="21" t="s">
        <v>112</v>
      </c>
      <c r="C231" s="1">
        <v>50</v>
      </c>
      <c r="D231" s="4">
        <v>6.95</v>
      </c>
      <c r="E231" s="4">
        <v>13.24</v>
      </c>
      <c r="F231" s="4">
        <v>8.9600000000000009</v>
      </c>
      <c r="G231" s="4">
        <v>182.4</v>
      </c>
      <c r="H231" s="6">
        <v>60</v>
      </c>
      <c r="I231" s="28">
        <v>8.34</v>
      </c>
      <c r="J231" s="28">
        <v>15.89</v>
      </c>
      <c r="K231" s="28">
        <v>10.75</v>
      </c>
      <c r="L231" s="28">
        <v>218.88</v>
      </c>
    </row>
    <row r="232" spans="2:14" x14ac:dyDescent="0.25">
      <c r="B232" s="21" t="s">
        <v>13</v>
      </c>
      <c r="C232" s="1">
        <v>100</v>
      </c>
      <c r="D232" s="4">
        <v>1.1000000000000001</v>
      </c>
      <c r="E232" s="4">
        <v>4.01</v>
      </c>
      <c r="F232" s="4">
        <v>7.55</v>
      </c>
      <c r="G232" s="4">
        <v>89.29</v>
      </c>
      <c r="H232" s="6">
        <v>120</v>
      </c>
      <c r="I232" s="4">
        <v>1.32</v>
      </c>
      <c r="J232" s="4">
        <v>4.5</v>
      </c>
      <c r="K232" s="4">
        <v>9.06</v>
      </c>
      <c r="L232" s="4">
        <v>107.15</v>
      </c>
    </row>
    <row r="233" spans="2:14" x14ac:dyDescent="0.25">
      <c r="B233" s="20" t="s">
        <v>53</v>
      </c>
      <c r="C233" s="1">
        <v>150</v>
      </c>
      <c r="D233" s="4">
        <v>0.56999999999999995</v>
      </c>
      <c r="E233" s="4">
        <v>0.08</v>
      </c>
      <c r="F233" s="4">
        <v>18.3</v>
      </c>
      <c r="G233" s="4">
        <v>99.8</v>
      </c>
      <c r="H233" s="6">
        <v>200</v>
      </c>
      <c r="I233" s="4">
        <v>0.76</v>
      </c>
      <c r="J233" s="4">
        <v>0.11</v>
      </c>
      <c r="K233" s="4">
        <v>24.4</v>
      </c>
      <c r="L233" s="4">
        <v>133.07</v>
      </c>
    </row>
    <row r="234" spans="2:14" x14ac:dyDescent="0.25">
      <c r="B234" s="21" t="s">
        <v>14</v>
      </c>
      <c r="C234" s="1">
        <v>30</v>
      </c>
      <c r="D234" s="4">
        <v>1.98</v>
      </c>
      <c r="E234" s="4">
        <v>0.36</v>
      </c>
      <c r="F234" s="4">
        <v>10.02</v>
      </c>
      <c r="G234" s="4">
        <v>52.2</v>
      </c>
      <c r="H234" s="6">
        <v>50</v>
      </c>
      <c r="I234" s="4">
        <v>3.3</v>
      </c>
      <c r="J234" s="4">
        <v>0.6</v>
      </c>
      <c r="K234" s="4">
        <v>16.7</v>
      </c>
      <c r="L234" s="4">
        <v>87</v>
      </c>
    </row>
    <row r="235" spans="2:14" x14ac:dyDescent="0.25">
      <c r="B235" s="23" t="s">
        <v>9</v>
      </c>
      <c r="C235" s="11">
        <v>0.31</v>
      </c>
      <c r="D235" s="5">
        <f>D229+D230+D231+D232+D233+D234</f>
        <v>15.23</v>
      </c>
      <c r="E235" s="5">
        <f>E229+E230+E231+E232+E233+E234</f>
        <v>24.809999999999995</v>
      </c>
      <c r="F235" s="5">
        <f>F229+F230+F231+F232+F233+F234</f>
        <v>58.19</v>
      </c>
      <c r="G235" s="5">
        <f>G229+G230+G231+G232+G233+G234</f>
        <v>528.29000000000008</v>
      </c>
      <c r="H235" s="11">
        <v>0.32</v>
      </c>
      <c r="I235" s="5">
        <f>I229+I230+I231+I232+I233+I234</f>
        <v>19.89</v>
      </c>
      <c r="J235" s="5">
        <f>J229+J230+J231+J232+J233+J234</f>
        <v>30.59</v>
      </c>
      <c r="K235" s="5">
        <f>K229+K230+K231+K232+K233+K234</f>
        <v>78.72</v>
      </c>
      <c r="L235" s="5">
        <f>L229+L230+L231+L232+L233+L234</f>
        <v>667</v>
      </c>
      <c r="M235" s="5">
        <f>G235*75/G243</f>
        <v>31.889502362230079</v>
      </c>
      <c r="N235" s="5">
        <f>H235*75/H243</f>
        <v>32</v>
      </c>
    </row>
    <row r="236" spans="2:14" ht="16.5" x14ac:dyDescent="0.25">
      <c r="B236" s="67" t="s">
        <v>15</v>
      </c>
      <c r="C236" s="67"/>
      <c r="D236" s="67"/>
      <c r="E236" s="67"/>
      <c r="F236" s="67"/>
      <c r="G236" s="67"/>
      <c r="H236" s="67"/>
      <c r="I236" s="67"/>
      <c r="J236" s="67"/>
      <c r="K236" s="67"/>
      <c r="L236" s="67"/>
    </row>
    <row r="237" spans="2:14" x14ac:dyDescent="0.25">
      <c r="B237" s="21" t="s">
        <v>16</v>
      </c>
      <c r="C237" s="1">
        <v>100</v>
      </c>
      <c r="D237" s="4">
        <v>9.86</v>
      </c>
      <c r="E237" s="4">
        <v>10.5</v>
      </c>
      <c r="F237" s="4">
        <v>26.6</v>
      </c>
      <c r="G237" s="4">
        <v>117.85</v>
      </c>
      <c r="H237" s="6"/>
      <c r="I237" s="4"/>
      <c r="J237" s="4"/>
      <c r="K237" s="4"/>
      <c r="L237" s="4"/>
    </row>
    <row r="238" spans="2:14" x14ac:dyDescent="0.25">
      <c r="B238" s="21" t="s">
        <v>18</v>
      </c>
      <c r="C238" s="1"/>
      <c r="D238" s="28"/>
      <c r="E238" s="28"/>
      <c r="F238" s="28"/>
      <c r="G238" s="28"/>
      <c r="H238" s="6">
        <v>150</v>
      </c>
      <c r="I238" s="28">
        <v>12.61</v>
      </c>
      <c r="J238" s="28">
        <v>11.4</v>
      </c>
      <c r="K238" s="28">
        <v>24.45</v>
      </c>
      <c r="L238" s="28">
        <v>150.30000000000001</v>
      </c>
    </row>
    <row r="239" spans="2:14" x14ac:dyDescent="0.25">
      <c r="B239" s="21" t="s">
        <v>101</v>
      </c>
      <c r="C239" s="1">
        <v>130</v>
      </c>
      <c r="D239" s="42">
        <v>2.91</v>
      </c>
      <c r="E239" s="42">
        <v>2.3199999999999998</v>
      </c>
      <c r="F239" s="42">
        <v>12.62</v>
      </c>
      <c r="G239" s="4">
        <v>130.02000000000001</v>
      </c>
      <c r="H239" s="6">
        <v>180</v>
      </c>
      <c r="I239" s="56">
        <v>4.0999999999999996</v>
      </c>
      <c r="J239" s="56">
        <v>3.23</v>
      </c>
      <c r="K239" s="4">
        <v>17.07</v>
      </c>
      <c r="L239" s="56">
        <v>147.35</v>
      </c>
    </row>
    <row r="240" spans="2:14" x14ac:dyDescent="0.25">
      <c r="B240" s="21" t="s">
        <v>17</v>
      </c>
      <c r="C240" s="1">
        <v>20</v>
      </c>
      <c r="D240" s="56">
        <v>2.08</v>
      </c>
      <c r="E240" s="56">
        <v>0.68</v>
      </c>
      <c r="F240" s="56">
        <v>9.9</v>
      </c>
      <c r="G240" s="56">
        <v>62</v>
      </c>
      <c r="H240" s="6">
        <v>30</v>
      </c>
      <c r="I240" s="56">
        <v>3.12</v>
      </c>
      <c r="J240" s="56">
        <v>1.02</v>
      </c>
      <c r="K240" s="56">
        <v>14.85</v>
      </c>
      <c r="L240" s="56">
        <v>93</v>
      </c>
    </row>
    <row r="241" spans="2:14" x14ac:dyDescent="0.25">
      <c r="B241" s="21" t="s">
        <v>14</v>
      </c>
      <c r="C241" s="1">
        <v>20</v>
      </c>
      <c r="D241" s="28">
        <v>1.32</v>
      </c>
      <c r="E241" s="28">
        <v>0.24</v>
      </c>
      <c r="F241" s="28">
        <v>6.68</v>
      </c>
      <c r="G241" s="28">
        <v>34.799999999999997</v>
      </c>
      <c r="H241" s="1">
        <v>30</v>
      </c>
      <c r="I241" s="4">
        <v>1.98</v>
      </c>
      <c r="J241" s="4">
        <v>0.36</v>
      </c>
      <c r="K241" s="4">
        <v>10.02</v>
      </c>
      <c r="L241" s="4">
        <v>52.2</v>
      </c>
    </row>
    <row r="242" spans="2:14" x14ac:dyDescent="0.25">
      <c r="B242" s="23" t="s">
        <v>9</v>
      </c>
      <c r="C242" s="11">
        <v>0.21</v>
      </c>
      <c r="D242" s="5">
        <f>D237+D238+D239+D240+D241</f>
        <v>16.169999999999998</v>
      </c>
      <c r="E242" s="5">
        <f t="shared" ref="E242:G242" si="44">E237+E238+E239+E240+E241</f>
        <v>13.74</v>
      </c>
      <c r="F242" s="5">
        <f t="shared" si="44"/>
        <v>55.8</v>
      </c>
      <c r="G242" s="5">
        <f t="shared" si="44"/>
        <v>344.67</v>
      </c>
      <c r="H242" s="11">
        <v>0.2</v>
      </c>
      <c r="I242" s="5">
        <f>I237+I238+I239+I240+I241</f>
        <v>21.810000000000002</v>
      </c>
      <c r="J242" s="5">
        <f t="shared" ref="J242:L242" si="45">J237+J238+J239+J240+J241</f>
        <v>16.010000000000002</v>
      </c>
      <c r="K242" s="5">
        <f t="shared" si="45"/>
        <v>66.39</v>
      </c>
      <c r="L242" s="5">
        <f t="shared" si="45"/>
        <v>442.84999999999997</v>
      </c>
      <c r="M242" s="31">
        <f>G242*75/G243</f>
        <v>20.805532527948362</v>
      </c>
      <c r="N242" s="31">
        <f>L242*75/L243</f>
        <v>20.3515625</v>
      </c>
    </row>
    <row r="243" spans="2:14" x14ac:dyDescent="0.25">
      <c r="B243" s="23" t="s">
        <v>19</v>
      </c>
      <c r="C243" s="11">
        <v>0.75</v>
      </c>
      <c r="D243" s="5">
        <f>D224+D227+D235+D242</f>
        <v>40.97</v>
      </c>
      <c r="E243" s="5">
        <f>E224+E227+E235+E242</f>
        <v>46.129999999999995</v>
      </c>
      <c r="F243" s="52">
        <f>F224+F227+F235+F242</f>
        <v>177.1</v>
      </c>
      <c r="G243" s="52">
        <f>G224+G227+G235+G242</f>
        <v>1242.47</v>
      </c>
      <c r="H243" s="11">
        <v>0.75</v>
      </c>
      <c r="I243" s="52">
        <f>I224+I227+I235+I242</f>
        <v>53.39</v>
      </c>
      <c r="J243" s="5">
        <f>J224+J227+J235+J242</f>
        <v>55.510000000000005</v>
      </c>
      <c r="K243" s="5">
        <f>K224+K227+K235+K242</f>
        <v>236.41000000000003</v>
      </c>
      <c r="L243" s="52">
        <f>L224+L227+L235+L242</f>
        <v>1632</v>
      </c>
    </row>
    <row r="260" spans="2:15" ht="18.75" x14ac:dyDescent="0.3">
      <c r="B260" s="69" t="s">
        <v>43</v>
      </c>
      <c r="C260" s="69"/>
      <c r="D260" s="69"/>
      <c r="E260" s="69"/>
      <c r="F260" s="69"/>
      <c r="G260" s="69"/>
      <c r="H260" s="69"/>
      <c r="I260" s="69"/>
      <c r="J260" s="69"/>
      <c r="K260" s="69"/>
      <c r="L260" s="69"/>
    </row>
    <row r="261" spans="2:15" ht="18.75" x14ac:dyDescent="0.3">
      <c r="B261" s="69" t="s">
        <v>46</v>
      </c>
      <c r="C261" s="69"/>
      <c r="D261" s="69"/>
      <c r="E261" s="69"/>
      <c r="F261" s="69"/>
      <c r="G261" s="69"/>
      <c r="H261" s="69"/>
      <c r="I261" s="69"/>
      <c r="J261" s="69"/>
      <c r="K261" s="69"/>
      <c r="L261" s="69"/>
    </row>
    <row r="262" spans="2:15" x14ac:dyDescent="0.25">
      <c r="B262" s="70" t="s">
        <v>0</v>
      </c>
      <c r="C262" s="71" t="s">
        <v>5</v>
      </c>
      <c r="D262" s="71"/>
      <c r="E262" s="71"/>
      <c r="F262" s="71"/>
      <c r="G262" s="71"/>
      <c r="H262" s="71" t="s">
        <v>6</v>
      </c>
      <c r="I262" s="71"/>
      <c r="J262" s="71"/>
      <c r="K262" s="71"/>
      <c r="L262" s="71"/>
    </row>
    <row r="263" spans="2:15" x14ac:dyDescent="0.25">
      <c r="B263" s="70"/>
      <c r="C263" s="1" t="s">
        <v>1</v>
      </c>
      <c r="D263" s="28" t="s">
        <v>2</v>
      </c>
      <c r="E263" s="28" t="s">
        <v>3</v>
      </c>
      <c r="F263" s="28" t="s">
        <v>4</v>
      </c>
      <c r="G263" s="2" t="s">
        <v>7</v>
      </c>
      <c r="H263" s="6" t="s">
        <v>1</v>
      </c>
      <c r="I263" s="28" t="s">
        <v>2</v>
      </c>
      <c r="J263" s="28" t="s">
        <v>3</v>
      </c>
      <c r="K263" s="28" t="s">
        <v>4</v>
      </c>
      <c r="L263" s="28" t="s">
        <v>7</v>
      </c>
    </row>
    <row r="264" spans="2:15" ht="16.5" x14ac:dyDescent="0.25">
      <c r="B264" s="72" t="s">
        <v>10</v>
      </c>
      <c r="C264" s="72"/>
      <c r="D264" s="72"/>
      <c r="E264" s="72"/>
      <c r="F264" s="72"/>
      <c r="G264" s="72"/>
      <c r="H264" s="72"/>
      <c r="I264" s="72"/>
      <c r="J264" s="72"/>
      <c r="K264" s="72"/>
      <c r="L264" s="72"/>
    </row>
    <row r="265" spans="2:15" x14ac:dyDescent="0.25">
      <c r="B265" s="22" t="s">
        <v>36</v>
      </c>
      <c r="C265" s="1">
        <v>100</v>
      </c>
      <c r="D265" s="55">
        <v>5.21</v>
      </c>
      <c r="E265" s="55">
        <v>7.69</v>
      </c>
      <c r="F265" s="55">
        <v>19.47</v>
      </c>
      <c r="G265" s="55">
        <v>159.30000000000001</v>
      </c>
      <c r="H265" s="6">
        <v>130</v>
      </c>
      <c r="I265" s="28">
        <v>6.77</v>
      </c>
      <c r="J265" s="28">
        <v>10</v>
      </c>
      <c r="K265" s="28">
        <v>25.31</v>
      </c>
      <c r="L265" s="28">
        <v>207.09</v>
      </c>
    </row>
    <row r="266" spans="2:15" x14ac:dyDescent="0.25">
      <c r="B266" s="21" t="s">
        <v>57</v>
      </c>
      <c r="C266" s="1">
        <v>150</v>
      </c>
      <c r="D266" s="54">
        <v>3.14</v>
      </c>
      <c r="E266" s="54">
        <v>2.57</v>
      </c>
      <c r="F266" s="54">
        <v>16.5</v>
      </c>
      <c r="G266" s="4">
        <v>100.8</v>
      </c>
      <c r="H266" s="6">
        <v>200</v>
      </c>
      <c r="I266" s="54">
        <v>4.4800000000000004</v>
      </c>
      <c r="J266" s="54">
        <v>3.61</v>
      </c>
      <c r="K266" s="4">
        <v>22</v>
      </c>
      <c r="L266" s="54">
        <v>134.4</v>
      </c>
    </row>
    <row r="267" spans="2:15" x14ac:dyDescent="0.25">
      <c r="B267" s="21" t="s">
        <v>30</v>
      </c>
      <c r="C267" s="1">
        <v>25</v>
      </c>
      <c r="D267" s="42">
        <v>1.61</v>
      </c>
      <c r="E267" s="42">
        <v>2.3199999999999998</v>
      </c>
      <c r="F267" s="42">
        <v>12.34</v>
      </c>
      <c r="G267" s="42">
        <v>75.78</v>
      </c>
      <c r="H267" s="6">
        <v>35</v>
      </c>
      <c r="I267" s="42">
        <v>2.25</v>
      </c>
      <c r="J267" s="42">
        <v>3.25</v>
      </c>
      <c r="K267" s="42">
        <v>17.28</v>
      </c>
      <c r="L267" s="42">
        <v>106.09</v>
      </c>
    </row>
    <row r="268" spans="2:15" x14ac:dyDescent="0.25">
      <c r="B268" s="23" t="s">
        <v>9</v>
      </c>
      <c r="C268" s="11">
        <v>0.2</v>
      </c>
      <c r="D268" s="1">
        <f>D265+D266+D267</f>
        <v>9.9599999999999991</v>
      </c>
      <c r="E268" s="1">
        <f t="shared" ref="E268:G268" si="46">E265+E266+E267</f>
        <v>12.58</v>
      </c>
      <c r="F268" s="1">
        <f t="shared" si="46"/>
        <v>48.31</v>
      </c>
      <c r="G268" s="1">
        <f t="shared" si="46"/>
        <v>335.88</v>
      </c>
      <c r="H268" s="11">
        <v>0.21</v>
      </c>
      <c r="I268" s="1">
        <f>I265+I266+I267</f>
        <v>13.5</v>
      </c>
      <c r="J268" s="1">
        <f t="shared" ref="J268:L268" si="47">J265+J266+J267</f>
        <v>16.86</v>
      </c>
      <c r="K268" s="1">
        <f t="shared" si="47"/>
        <v>64.59</v>
      </c>
      <c r="L268" s="1">
        <f t="shared" si="47"/>
        <v>447.58000000000004</v>
      </c>
      <c r="M268" s="31">
        <f>G268*75/G286</f>
        <v>19.539570131008432</v>
      </c>
      <c r="N268" s="31">
        <f>L268*75/L286</f>
        <v>21.057435356994993</v>
      </c>
    </row>
    <row r="269" spans="2:15" ht="16.5" x14ac:dyDescent="0.25">
      <c r="B269" s="67" t="s">
        <v>42</v>
      </c>
      <c r="C269" s="67"/>
      <c r="D269" s="67"/>
      <c r="E269" s="67"/>
      <c r="F269" s="67"/>
      <c r="G269" s="67"/>
      <c r="H269" s="67"/>
      <c r="I269" s="67"/>
      <c r="J269" s="67"/>
      <c r="K269" s="67"/>
      <c r="L269" s="67"/>
    </row>
    <row r="270" spans="2:15" x14ac:dyDescent="0.25">
      <c r="B270" s="21" t="s">
        <v>64</v>
      </c>
      <c r="C270" s="6">
        <v>80</v>
      </c>
      <c r="D270" s="4">
        <v>0.32</v>
      </c>
      <c r="E270" s="4">
        <v>0.24</v>
      </c>
      <c r="F270" s="4">
        <v>8.24</v>
      </c>
      <c r="G270" s="4">
        <v>37.6</v>
      </c>
      <c r="H270" s="1">
        <v>100</v>
      </c>
      <c r="I270" s="4">
        <v>0.4</v>
      </c>
      <c r="J270" s="4">
        <v>0.3</v>
      </c>
      <c r="K270" s="4">
        <v>10.3</v>
      </c>
      <c r="L270" s="4">
        <v>47</v>
      </c>
    </row>
    <row r="271" spans="2:15" x14ac:dyDescent="0.25">
      <c r="B271" s="23" t="s">
        <v>9</v>
      </c>
      <c r="C271" s="11">
        <v>0.02</v>
      </c>
      <c r="D271" s="5">
        <f>D270</f>
        <v>0.32</v>
      </c>
      <c r="E271" s="5">
        <f>E270</f>
        <v>0.24</v>
      </c>
      <c r="F271" s="5">
        <f>F270</f>
        <v>8.24</v>
      </c>
      <c r="G271" s="5">
        <f>G270</f>
        <v>37.6</v>
      </c>
      <c r="H271" s="11">
        <v>0.02</v>
      </c>
      <c r="I271" s="5">
        <f>I270</f>
        <v>0.4</v>
      </c>
      <c r="J271" s="5">
        <f>J270</f>
        <v>0.3</v>
      </c>
      <c r="K271" s="5">
        <f>K270</f>
        <v>10.3</v>
      </c>
      <c r="L271" s="5">
        <f>L270</f>
        <v>47</v>
      </c>
      <c r="M271" s="31">
        <f>G271*75/G286</f>
        <v>2.1873521404249048</v>
      </c>
      <c r="N271" s="31">
        <f>L271*75/L286</f>
        <v>2.2112236064586548</v>
      </c>
      <c r="O271" s="32"/>
    </row>
    <row r="272" spans="2:15" ht="16.5" x14ac:dyDescent="0.25">
      <c r="B272" s="67" t="s">
        <v>11</v>
      </c>
      <c r="C272" s="67"/>
      <c r="D272" s="67"/>
      <c r="E272" s="67"/>
      <c r="F272" s="67"/>
      <c r="G272" s="67"/>
      <c r="H272" s="67"/>
      <c r="I272" s="67"/>
      <c r="J272" s="67"/>
      <c r="K272" s="67"/>
      <c r="L272" s="67"/>
    </row>
    <row r="273" spans="2:14" ht="30" x14ac:dyDescent="0.25">
      <c r="B273" s="20" t="s">
        <v>68</v>
      </c>
      <c r="C273" s="1">
        <v>40</v>
      </c>
      <c r="D273" s="4">
        <v>0.44</v>
      </c>
      <c r="E273" s="4">
        <v>2.08</v>
      </c>
      <c r="F273" s="4">
        <v>1.82</v>
      </c>
      <c r="G273" s="4">
        <v>38.56</v>
      </c>
      <c r="H273" s="6">
        <v>50</v>
      </c>
      <c r="I273" s="4">
        <v>0.56000000000000005</v>
      </c>
      <c r="J273" s="4">
        <v>2.6</v>
      </c>
      <c r="K273" s="4">
        <v>2.2599999999999998</v>
      </c>
      <c r="L273" s="4">
        <v>48.2</v>
      </c>
    </row>
    <row r="274" spans="2:14" ht="15" customHeight="1" x14ac:dyDescent="0.25">
      <c r="B274" s="49" t="s">
        <v>122</v>
      </c>
      <c r="C274" s="1" t="s">
        <v>26</v>
      </c>
      <c r="D274" s="4">
        <v>0.96</v>
      </c>
      <c r="E274" s="4">
        <v>3.62</v>
      </c>
      <c r="F274" s="4">
        <v>5.04</v>
      </c>
      <c r="G274" s="4">
        <v>88.9</v>
      </c>
      <c r="H274" s="13" t="s">
        <v>48</v>
      </c>
      <c r="I274" s="4">
        <v>1.29</v>
      </c>
      <c r="J274" s="4">
        <v>4.82</v>
      </c>
      <c r="K274" s="4">
        <v>6.71</v>
      </c>
      <c r="L274" s="4">
        <v>119.47</v>
      </c>
    </row>
    <row r="275" spans="2:14" x14ac:dyDescent="0.25">
      <c r="B275" s="21" t="s">
        <v>84</v>
      </c>
      <c r="C275" s="1">
        <v>50</v>
      </c>
      <c r="D275" s="28">
        <v>7.62</v>
      </c>
      <c r="E275" s="4">
        <v>9.3699999999999992</v>
      </c>
      <c r="F275" s="4">
        <v>3.09</v>
      </c>
      <c r="G275" s="4">
        <v>143.80000000000001</v>
      </c>
      <c r="H275" s="1">
        <v>50</v>
      </c>
      <c r="I275" s="55">
        <v>7.62</v>
      </c>
      <c r="J275" s="4">
        <v>9.3699999999999992</v>
      </c>
      <c r="K275" s="4">
        <v>3.09</v>
      </c>
      <c r="L275" s="4">
        <v>143.80000000000001</v>
      </c>
    </row>
    <row r="276" spans="2:14" x14ac:dyDescent="0.25">
      <c r="B276" s="21" t="s">
        <v>116</v>
      </c>
      <c r="C276" s="1">
        <v>100</v>
      </c>
      <c r="D276" s="4">
        <v>1.93</v>
      </c>
      <c r="E276" s="4">
        <v>2.93</v>
      </c>
      <c r="F276" s="4">
        <v>15.38</v>
      </c>
      <c r="G276" s="4">
        <v>124.48</v>
      </c>
      <c r="H276" s="6">
        <v>120</v>
      </c>
      <c r="I276" s="4">
        <v>2.3199999999999998</v>
      </c>
      <c r="J276" s="4">
        <v>3.51</v>
      </c>
      <c r="K276" s="4">
        <v>18.350000000000001</v>
      </c>
      <c r="L276" s="4">
        <v>149.37</v>
      </c>
    </row>
    <row r="277" spans="2:14" x14ac:dyDescent="0.25">
      <c r="B277" s="21" t="s">
        <v>85</v>
      </c>
      <c r="C277" s="1">
        <v>150</v>
      </c>
      <c r="D277" s="4">
        <v>0.09</v>
      </c>
      <c r="E277" s="4">
        <v>0.08</v>
      </c>
      <c r="F277" s="4">
        <v>29.67</v>
      </c>
      <c r="G277" s="4">
        <v>99.29</v>
      </c>
      <c r="H277" s="6">
        <v>200</v>
      </c>
      <c r="I277" s="4">
        <v>0.52</v>
      </c>
      <c r="J277" s="4">
        <v>0.11</v>
      </c>
      <c r="K277" s="4">
        <v>31.81</v>
      </c>
      <c r="L277" s="4">
        <v>105.22</v>
      </c>
    </row>
    <row r="278" spans="2:14" x14ac:dyDescent="0.25">
      <c r="B278" s="21" t="s">
        <v>14</v>
      </c>
      <c r="C278" s="1">
        <v>30</v>
      </c>
      <c r="D278" s="4">
        <v>1.98</v>
      </c>
      <c r="E278" s="4">
        <v>0.36</v>
      </c>
      <c r="F278" s="4">
        <v>10.02</v>
      </c>
      <c r="G278" s="4">
        <v>52.2</v>
      </c>
      <c r="H278" s="6">
        <v>50</v>
      </c>
      <c r="I278" s="4">
        <v>3.3</v>
      </c>
      <c r="J278" s="4">
        <v>0.6</v>
      </c>
      <c r="K278" s="4">
        <v>16.7</v>
      </c>
      <c r="L278" s="4">
        <v>87</v>
      </c>
    </row>
    <row r="279" spans="2:14" x14ac:dyDescent="0.25">
      <c r="B279" s="23" t="s">
        <v>9</v>
      </c>
      <c r="C279" s="11">
        <v>0.31</v>
      </c>
      <c r="D279" s="5">
        <f>D273+D274+D275+D276+D277+D278</f>
        <v>13.02</v>
      </c>
      <c r="E279" s="5">
        <f t="shared" ref="E279:G279" si="48">E273+E274+E275+E276+E277+E278</f>
        <v>18.439999999999998</v>
      </c>
      <c r="F279" s="5">
        <f t="shared" si="48"/>
        <v>65.02</v>
      </c>
      <c r="G279" s="5">
        <f t="shared" si="48"/>
        <v>547.23</v>
      </c>
      <c r="H279" s="11">
        <v>0.31</v>
      </c>
      <c r="I279" s="5">
        <f>I273+I274+I275+I276+I277+I278</f>
        <v>15.61</v>
      </c>
      <c r="J279" s="5">
        <f t="shared" ref="J279:L279" si="49">J273+J274+J275+J276+J277+J278</f>
        <v>21.009999999999998</v>
      </c>
      <c r="K279" s="5">
        <f t="shared" si="49"/>
        <v>78.92</v>
      </c>
      <c r="L279" s="5">
        <f t="shared" si="49"/>
        <v>653.06000000000006</v>
      </c>
      <c r="M279" s="31">
        <f>G279*75/G286</f>
        <v>31.834699782040442</v>
      </c>
      <c r="N279" s="31">
        <f>L279*75/L286</f>
        <v>30.724716775189133</v>
      </c>
    </row>
    <row r="280" spans="2:14" ht="16.5" x14ac:dyDescent="0.25">
      <c r="B280" s="67" t="s">
        <v>15</v>
      </c>
      <c r="C280" s="67"/>
      <c r="D280" s="67"/>
      <c r="E280" s="67"/>
      <c r="F280" s="67"/>
      <c r="G280" s="67"/>
      <c r="H280" s="67"/>
      <c r="I280" s="67"/>
      <c r="J280" s="67"/>
      <c r="K280" s="67"/>
      <c r="L280" s="67"/>
    </row>
    <row r="281" spans="2:14" x14ac:dyDescent="0.25">
      <c r="B281" s="20" t="s">
        <v>32</v>
      </c>
      <c r="C281" s="1">
        <v>110</v>
      </c>
      <c r="D281" s="4">
        <v>14.95</v>
      </c>
      <c r="E281" s="4">
        <v>4.93</v>
      </c>
      <c r="F281" s="4">
        <v>26.16</v>
      </c>
      <c r="G281" s="4">
        <v>180.5</v>
      </c>
      <c r="H281" s="6">
        <v>140</v>
      </c>
      <c r="I281" s="4">
        <v>19.84</v>
      </c>
      <c r="J281" s="4">
        <v>6.45</v>
      </c>
      <c r="K281" s="4">
        <v>33.299999999999997</v>
      </c>
      <c r="L281" s="4">
        <v>229.73</v>
      </c>
    </row>
    <row r="282" spans="2:14" x14ac:dyDescent="0.25">
      <c r="B282" s="20" t="s">
        <v>73</v>
      </c>
      <c r="C282" s="1">
        <v>160</v>
      </c>
      <c r="D282" s="4">
        <v>4.2300000000000004</v>
      </c>
      <c r="E282" s="4">
        <v>3.71</v>
      </c>
      <c r="F282" s="4">
        <v>7.79</v>
      </c>
      <c r="G282" s="4">
        <v>79.02</v>
      </c>
      <c r="H282" s="6">
        <v>200</v>
      </c>
      <c r="I282" s="4">
        <v>5.3</v>
      </c>
      <c r="J282" s="4">
        <v>4.6399999999999997</v>
      </c>
      <c r="K282" s="4">
        <v>9</v>
      </c>
      <c r="L282" s="4">
        <v>98.77</v>
      </c>
    </row>
    <row r="283" spans="2:14" x14ac:dyDescent="0.25">
      <c r="B283" s="21" t="s">
        <v>17</v>
      </c>
      <c r="C283" s="1">
        <v>20</v>
      </c>
      <c r="D283" s="28">
        <v>2.08</v>
      </c>
      <c r="E283" s="28">
        <v>0.68</v>
      </c>
      <c r="F283" s="28">
        <v>9.9</v>
      </c>
      <c r="G283" s="28">
        <v>62</v>
      </c>
      <c r="H283" s="1">
        <v>30</v>
      </c>
      <c r="I283" s="4">
        <v>1.98</v>
      </c>
      <c r="J283" s="4">
        <v>0.36</v>
      </c>
      <c r="K283" s="4">
        <v>10.02</v>
      </c>
      <c r="L283" s="4">
        <v>52.2</v>
      </c>
    </row>
    <row r="284" spans="2:14" x14ac:dyDescent="0.25">
      <c r="B284" s="21" t="s">
        <v>74</v>
      </c>
      <c r="C284" s="1">
        <v>100</v>
      </c>
      <c r="D284" s="42">
        <v>0.4</v>
      </c>
      <c r="E284" s="42">
        <v>0.3</v>
      </c>
      <c r="F284" s="42">
        <v>10.3</v>
      </c>
      <c r="G284" s="42">
        <v>47</v>
      </c>
      <c r="H284" s="6">
        <v>140</v>
      </c>
      <c r="I284" s="42">
        <v>0.56000000000000005</v>
      </c>
      <c r="J284" s="42">
        <v>0.42</v>
      </c>
      <c r="K284" s="42">
        <v>14.42</v>
      </c>
      <c r="L284" s="42">
        <v>65.8</v>
      </c>
    </row>
    <row r="285" spans="2:14" x14ac:dyDescent="0.25">
      <c r="B285" s="23" t="s">
        <v>9</v>
      </c>
      <c r="C285" s="11">
        <v>0.21</v>
      </c>
      <c r="D285" s="5">
        <f>D281+D282+D283+D284</f>
        <v>21.659999999999997</v>
      </c>
      <c r="E285" s="5">
        <f t="shared" ref="E285:G285" si="50">E281+E282+E283+E284</f>
        <v>9.620000000000001</v>
      </c>
      <c r="F285" s="5">
        <f t="shared" si="50"/>
        <v>54.150000000000006</v>
      </c>
      <c r="G285" s="5">
        <f t="shared" si="50"/>
        <v>368.52</v>
      </c>
      <c r="H285" s="11">
        <v>0.22</v>
      </c>
      <c r="I285" s="5">
        <f>I281+I282+I283+I284</f>
        <v>27.68</v>
      </c>
      <c r="J285" s="5">
        <f t="shared" ref="J285:L285" si="51">J281+J282+J283+J284</f>
        <v>11.87</v>
      </c>
      <c r="K285" s="5">
        <f t="shared" si="51"/>
        <v>66.739999999999995</v>
      </c>
      <c r="L285" s="5">
        <f t="shared" si="51"/>
        <v>446.5</v>
      </c>
      <c r="M285" s="32"/>
      <c r="N285" s="32"/>
    </row>
    <row r="286" spans="2:14" x14ac:dyDescent="0.25">
      <c r="B286" s="23" t="s">
        <v>19</v>
      </c>
      <c r="C286" s="11">
        <v>0.75</v>
      </c>
      <c r="D286" s="5">
        <f>D268+D271+D279+D285</f>
        <v>44.959999999999994</v>
      </c>
      <c r="E286" s="52">
        <f t="shared" ref="E286:G286" si="52">E268+E271+E279+E285</f>
        <v>40.879999999999995</v>
      </c>
      <c r="F286" s="52">
        <f t="shared" si="52"/>
        <v>175.72</v>
      </c>
      <c r="G286" s="52">
        <f t="shared" si="52"/>
        <v>1289.23</v>
      </c>
      <c r="H286" s="11">
        <v>0.75</v>
      </c>
      <c r="I286" s="5">
        <f>I268+I271+I279+I285</f>
        <v>57.19</v>
      </c>
      <c r="J286" s="52">
        <f t="shared" ref="J286:L286" si="53">J268+J271+J279+J285</f>
        <v>50.04</v>
      </c>
      <c r="K286" s="5">
        <f t="shared" si="53"/>
        <v>220.55</v>
      </c>
      <c r="L286" s="52">
        <f t="shared" si="53"/>
        <v>1594.14</v>
      </c>
      <c r="M286" s="31">
        <f>G285*75/G286</f>
        <v>21.43837794652622</v>
      </c>
      <c r="N286" s="31">
        <f>L285*75/L286</f>
        <v>21.006624261357221</v>
      </c>
    </row>
    <row r="287" spans="2:14" x14ac:dyDescent="0.25">
      <c r="B287" s="12"/>
      <c r="C287" s="34"/>
      <c r="D287" s="35"/>
      <c r="E287" s="66"/>
      <c r="F287" s="66"/>
      <c r="G287" s="66"/>
      <c r="H287" s="34"/>
      <c r="I287" s="35"/>
      <c r="J287" s="66"/>
      <c r="K287" s="35"/>
      <c r="L287" s="66"/>
      <c r="M287" s="36"/>
      <c r="N287" s="36"/>
    </row>
    <row r="288" spans="2:14" x14ac:dyDescent="0.25">
      <c r="B288" s="12"/>
      <c r="C288" s="34"/>
      <c r="D288" s="35"/>
      <c r="E288" s="66"/>
      <c r="F288" s="66"/>
      <c r="G288" s="66"/>
      <c r="H288" s="34"/>
      <c r="I288" s="35"/>
      <c r="J288" s="66"/>
      <c r="K288" s="35"/>
      <c r="L288" s="66"/>
      <c r="M288" s="36"/>
      <c r="N288" s="36"/>
    </row>
    <row r="289" spans="2:14" x14ac:dyDescent="0.25">
      <c r="B289" s="12"/>
      <c r="C289" s="34"/>
      <c r="D289" s="35"/>
      <c r="E289" s="66"/>
      <c r="F289" s="66"/>
      <c r="G289" s="66"/>
      <c r="H289" s="34"/>
      <c r="I289" s="35"/>
      <c r="J289" s="66"/>
      <c r="K289" s="35"/>
      <c r="L289" s="66"/>
      <c r="M289" s="36"/>
      <c r="N289" s="36"/>
    </row>
    <row r="290" spans="2:14" x14ac:dyDescent="0.25">
      <c r="B290" s="12"/>
      <c r="C290" s="34"/>
      <c r="D290" s="35"/>
      <c r="E290" s="66"/>
      <c r="F290" s="66"/>
      <c r="G290" s="66"/>
      <c r="H290" s="34"/>
      <c r="I290" s="35"/>
      <c r="J290" s="66"/>
      <c r="K290" s="35"/>
      <c r="L290" s="66"/>
      <c r="M290" s="36"/>
      <c r="N290" s="36"/>
    </row>
    <row r="291" spans="2:14" x14ac:dyDescent="0.25">
      <c r="B291" s="12"/>
      <c r="C291" s="34"/>
      <c r="D291" s="35"/>
      <c r="E291" s="66"/>
      <c r="F291" s="66"/>
      <c r="G291" s="66"/>
      <c r="H291" s="34"/>
      <c r="I291" s="35"/>
      <c r="J291" s="66"/>
      <c r="K291" s="35"/>
      <c r="L291" s="66"/>
      <c r="M291" s="36"/>
      <c r="N291" s="36"/>
    </row>
    <row r="292" spans="2:14" x14ac:dyDescent="0.25">
      <c r="B292" s="12"/>
      <c r="C292" s="34"/>
      <c r="D292" s="35"/>
      <c r="E292" s="66"/>
      <c r="F292" s="66"/>
      <c r="G292" s="66"/>
      <c r="H292" s="34"/>
      <c r="I292" s="35"/>
      <c r="J292" s="66"/>
      <c r="K292" s="35"/>
      <c r="L292" s="66"/>
      <c r="M292" s="36"/>
      <c r="N292" s="36"/>
    </row>
    <row r="293" spans="2:14" x14ac:dyDescent="0.25">
      <c r="B293" s="12"/>
      <c r="C293" s="34"/>
      <c r="D293" s="35"/>
      <c r="E293" s="66"/>
      <c r="F293" s="66"/>
      <c r="G293" s="66"/>
      <c r="H293" s="34"/>
      <c r="I293" s="35"/>
      <c r="J293" s="66"/>
      <c r="K293" s="35"/>
      <c r="L293" s="66"/>
      <c r="M293" s="36"/>
      <c r="N293" s="36"/>
    </row>
    <row r="294" spans="2:14" x14ac:dyDescent="0.25">
      <c r="B294" s="12"/>
      <c r="C294" s="34"/>
      <c r="D294" s="35"/>
      <c r="E294" s="66"/>
      <c r="F294" s="66"/>
      <c r="G294" s="66"/>
      <c r="H294" s="34"/>
      <c r="I294" s="35"/>
      <c r="J294" s="66"/>
      <c r="K294" s="35"/>
      <c r="L294" s="66"/>
      <c r="M294" s="36"/>
      <c r="N294" s="36"/>
    </row>
    <row r="295" spans="2:14" x14ac:dyDescent="0.25">
      <c r="B295" s="12"/>
      <c r="C295" s="34"/>
      <c r="D295" s="35"/>
      <c r="E295" s="66"/>
      <c r="F295" s="66"/>
      <c r="G295" s="66"/>
      <c r="H295" s="34"/>
      <c r="I295" s="35"/>
      <c r="J295" s="66"/>
      <c r="K295" s="35"/>
      <c r="L295" s="66"/>
      <c r="M295" s="36"/>
      <c r="N295" s="36"/>
    </row>
    <row r="296" spans="2:14" x14ac:dyDescent="0.25">
      <c r="B296" s="12"/>
      <c r="C296" s="34"/>
      <c r="D296" s="35"/>
      <c r="E296" s="66"/>
      <c r="F296" s="66"/>
      <c r="G296" s="66"/>
      <c r="H296" s="34"/>
      <c r="I296" s="35"/>
      <c r="J296" s="66"/>
      <c r="K296" s="35"/>
      <c r="L296" s="66"/>
      <c r="M296" s="36"/>
      <c r="N296" s="36"/>
    </row>
    <row r="297" spans="2:14" x14ac:dyDescent="0.25">
      <c r="B297" s="12"/>
      <c r="C297" s="34"/>
      <c r="D297" s="35"/>
      <c r="E297" s="66"/>
      <c r="F297" s="66"/>
      <c r="G297" s="66"/>
      <c r="H297" s="34"/>
      <c r="I297" s="35"/>
      <c r="J297" s="66"/>
      <c r="K297" s="35"/>
      <c r="L297" s="66"/>
      <c r="M297" s="36"/>
      <c r="N297" s="36"/>
    </row>
    <row r="298" spans="2:14" x14ac:dyDescent="0.25">
      <c r="B298" s="12"/>
      <c r="C298" s="34"/>
      <c r="D298" s="35"/>
      <c r="E298" s="66"/>
      <c r="F298" s="66"/>
      <c r="G298" s="66"/>
      <c r="H298" s="34"/>
      <c r="I298" s="35"/>
      <c r="J298" s="66"/>
      <c r="K298" s="35"/>
      <c r="L298" s="66"/>
      <c r="M298" s="36"/>
      <c r="N298" s="36"/>
    </row>
    <row r="299" spans="2:14" x14ac:dyDescent="0.25">
      <c r="B299" s="12"/>
      <c r="C299" s="34"/>
      <c r="D299" s="35"/>
      <c r="E299" s="66"/>
      <c r="F299" s="66"/>
      <c r="G299" s="66"/>
      <c r="H299" s="34"/>
      <c r="I299" s="35"/>
      <c r="J299" s="66"/>
      <c r="K299" s="35"/>
      <c r="L299" s="66"/>
      <c r="M299" s="36"/>
      <c r="N299" s="36"/>
    </row>
    <row r="300" spans="2:14" x14ac:dyDescent="0.25">
      <c r="B300" s="12"/>
      <c r="C300" s="34"/>
      <c r="D300" s="35"/>
      <c r="E300" s="66"/>
      <c r="F300" s="66"/>
      <c r="G300" s="66"/>
      <c r="H300" s="34"/>
      <c r="I300" s="35"/>
      <c r="J300" s="66"/>
      <c r="K300" s="35"/>
      <c r="L300" s="66"/>
      <c r="M300" s="36"/>
      <c r="N300" s="36"/>
    </row>
    <row r="301" spans="2:14" x14ac:dyDescent="0.25">
      <c r="B301" s="12"/>
      <c r="C301" s="34"/>
      <c r="D301" s="35"/>
      <c r="E301" s="66"/>
      <c r="F301" s="66"/>
      <c r="G301" s="66"/>
      <c r="H301" s="34"/>
      <c r="I301" s="35"/>
      <c r="J301" s="66"/>
      <c r="K301" s="35"/>
      <c r="L301" s="66"/>
      <c r="M301" s="36"/>
      <c r="N301" s="36"/>
    </row>
    <row r="302" spans="2:14" x14ac:dyDescent="0.25">
      <c r="B302" s="12"/>
      <c r="C302" s="34"/>
      <c r="D302" s="35"/>
      <c r="E302" s="66"/>
      <c r="F302" s="66"/>
      <c r="G302" s="66"/>
      <c r="H302" s="34"/>
      <c r="I302" s="35"/>
      <c r="J302" s="66"/>
      <c r="K302" s="35"/>
      <c r="L302" s="66"/>
      <c r="M302" s="36"/>
      <c r="N302" s="36"/>
    </row>
    <row r="303" spans="2:14" ht="18.75" x14ac:dyDescent="0.3">
      <c r="B303" s="69" t="s">
        <v>44</v>
      </c>
      <c r="C303" s="69"/>
      <c r="D303" s="69"/>
      <c r="E303" s="69"/>
      <c r="F303" s="69"/>
      <c r="G303" s="69"/>
      <c r="H303" s="69"/>
      <c r="I303" s="69"/>
      <c r="J303" s="69"/>
      <c r="K303" s="69"/>
      <c r="L303" s="69"/>
    </row>
    <row r="304" spans="2:14" ht="18.75" x14ac:dyDescent="0.3">
      <c r="B304" s="69" t="s">
        <v>46</v>
      </c>
      <c r="C304" s="69"/>
      <c r="D304" s="69"/>
      <c r="E304" s="69"/>
      <c r="F304" s="69"/>
      <c r="G304" s="69"/>
      <c r="H304" s="69"/>
      <c r="I304" s="69"/>
      <c r="J304" s="69"/>
      <c r="K304" s="69"/>
      <c r="L304" s="69"/>
    </row>
    <row r="305" spans="1:14" x14ac:dyDescent="0.25">
      <c r="B305" s="70" t="s">
        <v>0</v>
      </c>
      <c r="C305" s="74" t="s">
        <v>5</v>
      </c>
      <c r="D305" s="74"/>
      <c r="E305" s="74"/>
      <c r="F305" s="74"/>
      <c r="G305" s="74"/>
      <c r="H305" s="74" t="s">
        <v>6</v>
      </c>
      <c r="I305" s="74"/>
      <c r="J305" s="74"/>
      <c r="K305" s="74"/>
      <c r="L305" s="74"/>
    </row>
    <row r="306" spans="1:14" x14ac:dyDescent="0.25">
      <c r="B306" s="70"/>
      <c r="C306" s="1" t="s">
        <v>1</v>
      </c>
      <c r="D306" s="28" t="s">
        <v>2</v>
      </c>
      <c r="E306" s="28" t="s">
        <v>3</v>
      </c>
      <c r="F306" s="28" t="s">
        <v>4</v>
      </c>
      <c r="G306" s="2" t="s">
        <v>7</v>
      </c>
      <c r="H306" s="6" t="s">
        <v>1</v>
      </c>
      <c r="I306" s="28" t="s">
        <v>2</v>
      </c>
      <c r="J306" s="28" t="s">
        <v>3</v>
      </c>
      <c r="K306" s="28" t="s">
        <v>4</v>
      </c>
      <c r="L306" s="28" t="s">
        <v>7</v>
      </c>
    </row>
    <row r="307" spans="1:14" ht="16.5" x14ac:dyDescent="0.25">
      <c r="B307" s="72" t="s">
        <v>10</v>
      </c>
      <c r="C307" s="72"/>
      <c r="D307" s="72"/>
      <c r="E307" s="72"/>
      <c r="F307" s="72"/>
      <c r="G307" s="72"/>
      <c r="H307" s="72"/>
      <c r="I307" s="72"/>
      <c r="J307" s="72"/>
      <c r="K307" s="72"/>
      <c r="L307" s="72"/>
    </row>
    <row r="308" spans="1:14" s="47" customFormat="1" ht="16.5" x14ac:dyDescent="0.25">
      <c r="A308" s="48"/>
      <c r="B308" s="22" t="s">
        <v>86</v>
      </c>
      <c r="C308" s="46">
        <v>30</v>
      </c>
      <c r="D308" s="60">
        <v>3.79</v>
      </c>
      <c r="E308" s="60">
        <v>4.12</v>
      </c>
      <c r="F308" s="60">
        <v>1.722</v>
      </c>
      <c r="G308" s="60">
        <v>87.9</v>
      </c>
      <c r="H308" s="1">
        <v>50</v>
      </c>
      <c r="I308" s="60">
        <v>6.32</v>
      </c>
      <c r="J308" s="60">
        <v>6.87</v>
      </c>
      <c r="K308" s="60">
        <v>2.87</v>
      </c>
      <c r="L308" s="60">
        <v>93.4</v>
      </c>
    </row>
    <row r="309" spans="1:14" x14ac:dyDescent="0.25">
      <c r="B309" s="22" t="s">
        <v>27</v>
      </c>
      <c r="C309" s="1">
        <v>120</v>
      </c>
      <c r="D309" s="42">
        <v>4.91</v>
      </c>
      <c r="E309" s="42">
        <v>4.6900000000000004</v>
      </c>
      <c r="F309" s="42">
        <v>16.07</v>
      </c>
      <c r="G309" s="42">
        <v>150.5</v>
      </c>
      <c r="H309" s="1">
        <v>120</v>
      </c>
      <c r="I309" s="55">
        <v>4.91</v>
      </c>
      <c r="J309" s="55">
        <v>4.6900000000000004</v>
      </c>
      <c r="K309" s="55">
        <v>16.07</v>
      </c>
      <c r="L309" s="55">
        <v>150.5</v>
      </c>
    </row>
    <row r="310" spans="1:14" x14ac:dyDescent="0.25">
      <c r="B310" s="26" t="s">
        <v>128</v>
      </c>
      <c r="C310" s="1">
        <v>150</v>
      </c>
      <c r="D310" s="59">
        <v>2.36</v>
      </c>
      <c r="E310" s="59">
        <v>2.2999999999999998</v>
      </c>
      <c r="F310" s="59">
        <v>10.19</v>
      </c>
      <c r="G310" s="4">
        <v>89.78</v>
      </c>
      <c r="H310" s="6">
        <v>200</v>
      </c>
      <c r="I310" s="59">
        <v>3.15</v>
      </c>
      <c r="J310" s="59">
        <v>3.07</v>
      </c>
      <c r="K310" s="4">
        <v>13.27</v>
      </c>
      <c r="L310" s="59">
        <v>119.7</v>
      </c>
    </row>
    <row r="311" spans="1:14" x14ac:dyDescent="0.25">
      <c r="B311" s="21" t="s">
        <v>23</v>
      </c>
      <c r="C311" s="1">
        <v>25</v>
      </c>
      <c r="D311" s="42">
        <v>2.2599999999999998</v>
      </c>
      <c r="E311" s="42">
        <v>3.32</v>
      </c>
      <c r="F311" s="42">
        <v>10.66</v>
      </c>
      <c r="G311" s="4">
        <v>84.46</v>
      </c>
      <c r="H311" s="6">
        <v>35</v>
      </c>
      <c r="I311" s="42">
        <v>3.16</v>
      </c>
      <c r="J311" s="42">
        <v>4.6500000000000004</v>
      </c>
      <c r="K311" s="42">
        <v>14.92</v>
      </c>
      <c r="L311" s="42">
        <v>118.24</v>
      </c>
    </row>
    <row r="312" spans="1:14" x14ac:dyDescent="0.25">
      <c r="B312" s="23" t="s">
        <v>9</v>
      </c>
      <c r="C312" s="11">
        <v>0.2</v>
      </c>
      <c r="D312" s="1">
        <f>D309+D311+D310</f>
        <v>9.5299999999999994</v>
      </c>
      <c r="E312" s="1">
        <f>E309+E311+E310</f>
        <v>10.309999999999999</v>
      </c>
      <c r="F312" s="1">
        <f>F309+F311+F310</f>
        <v>36.92</v>
      </c>
      <c r="G312" s="1">
        <f>G309+G311+G310</f>
        <v>324.74</v>
      </c>
      <c r="H312" s="11">
        <v>0.2</v>
      </c>
      <c r="I312" s="1">
        <f>I309+I310+I311</f>
        <v>11.22</v>
      </c>
      <c r="J312" s="1">
        <f>J309+J310+J311</f>
        <v>12.41</v>
      </c>
      <c r="K312" s="1">
        <f>K309+K310+K311</f>
        <v>44.26</v>
      </c>
      <c r="L312" s="1">
        <f>L308+L309+L310+L311</f>
        <v>481.84000000000003</v>
      </c>
      <c r="M312" s="31">
        <f>G312*75/G330</f>
        <v>19.618433135179547</v>
      </c>
      <c r="N312" s="31">
        <f>L312*75/L330</f>
        <v>22.253833364123405</v>
      </c>
    </row>
    <row r="313" spans="1:14" ht="16.5" x14ac:dyDescent="0.25">
      <c r="B313" s="67" t="s">
        <v>42</v>
      </c>
      <c r="C313" s="67"/>
      <c r="D313" s="67"/>
      <c r="E313" s="67"/>
      <c r="F313" s="67"/>
      <c r="G313" s="67"/>
      <c r="H313" s="67"/>
      <c r="I313" s="67"/>
      <c r="J313" s="67"/>
      <c r="K313" s="67"/>
      <c r="L313" s="67"/>
    </row>
    <row r="314" spans="1:14" x14ac:dyDescent="0.25">
      <c r="B314" s="21" t="s">
        <v>28</v>
      </c>
      <c r="C314" s="6">
        <v>100</v>
      </c>
      <c r="D314" s="4">
        <v>0.4</v>
      </c>
      <c r="E314" s="4">
        <v>0.4</v>
      </c>
      <c r="F314" s="4">
        <v>9.8000000000000007</v>
      </c>
      <c r="G314" s="4">
        <v>47</v>
      </c>
      <c r="H314" s="1">
        <v>140</v>
      </c>
      <c r="I314" s="4">
        <v>0.56000000000000005</v>
      </c>
      <c r="J314" s="4">
        <v>0.56000000000000005</v>
      </c>
      <c r="K314" s="4">
        <v>13.72</v>
      </c>
      <c r="L314" s="4">
        <v>65.8</v>
      </c>
    </row>
    <row r="315" spans="1:14" x14ac:dyDescent="0.25">
      <c r="B315" s="23" t="s">
        <v>9</v>
      </c>
      <c r="C315" s="11">
        <v>0.03</v>
      </c>
      <c r="D315" s="5">
        <f>D314</f>
        <v>0.4</v>
      </c>
      <c r="E315" s="5">
        <f t="shared" ref="E315:G315" si="54">E314</f>
        <v>0.4</v>
      </c>
      <c r="F315" s="5">
        <f t="shared" si="54"/>
        <v>9.8000000000000007</v>
      </c>
      <c r="G315" s="5">
        <f t="shared" si="54"/>
        <v>47</v>
      </c>
      <c r="H315" s="11">
        <v>0.03</v>
      </c>
      <c r="I315" s="5">
        <f>I314</f>
        <v>0.56000000000000005</v>
      </c>
      <c r="J315" s="5">
        <f t="shared" ref="J315:L315" si="55">J314</f>
        <v>0.56000000000000005</v>
      </c>
      <c r="K315" s="5">
        <f t="shared" si="55"/>
        <v>13.72</v>
      </c>
      <c r="L315" s="5">
        <f t="shared" si="55"/>
        <v>65.8</v>
      </c>
      <c r="M315" s="31">
        <f>G315*75/G330</f>
        <v>2.8393987724131264</v>
      </c>
      <c r="N315" s="31">
        <f>L315*75/L330</f>
        <v>3.0389802327729538</v>
      </c>
    </row>
    <row r="316" spans="1:14" ht="16.5" x14ac:dyDescent="0.25">
      <c r="B316" s="67" t="s">
        <v>11</v>
      </c>
      <c r="C316" s="67"/>
      <c r="D316" s="67"/>
      <c r="E316" s="67"/>
      <c r="F316" s="67"/>
      <c r="G316" s="67"/>
      <c r="H316" s="67"/>
      <c r="I316" s="67"/>
      <c r="J316" s="67"/>
      <c r="K316" s="67"/>
      <c r="L316" s="67"/>
    </row>
    <row r="317" spans="1:14" x14ac:dyDescent="0.25">
      <c r="B317" s="20" t="s">
        <v>87</v>
      </c>
      <c r="C317" s="1">
        <v>40</v>
      </c>
      <c r="D317" s="4">
        <v>0.44</v>
      </c>
      <c r="E317" s="4">
        <v>0.08</v>
      </c>
      <c r="F317" s="4">
        <v>1.52</v>
      </c>
      <c r="G317" s="4">
        <v>12</v>
      </c>
      <c r="H317" s="6">
        <v>50</v>
      </c>
      <c r="I317" s="4">
        <v>0.55000000000000004</v>
      </c>
      <c r="J317" s="4">
        <v>0.1</v>
      </c>
      <c r="K317" s="4">
        <v>1.9</v>
      </c>
      <c r="L317" s="4">
        <v>15</v>
      </c>
    </row>
    <row r="318" spans="1:14" x14ac:dyDescent="0.25">
      <c r="B318" s="21" t="s">
        <v>88</v>
      </c>
      <c r="C318" s="1">
        <v>150</v>
      </c>
      <c r="D318" s="4">
        <v>4.53</v>
      </c>
      <c r="E318" s="4">
        <v>7.03</v>
      </c>
      <c r="F318" s="4">
        <v>12.38</v>
      </c>
      <c r="G318" s="4">
        <v>95.3</v>
      </c>
      <c r="H318" s="13">
        <v>200</v>
      </c>
      <c r="I318" s="4">
        <v>6.04</v>
      </c>
      <c r="J318" s="4">
        <v>9.52</v>
      </c>
      <c r="K318" s="4">
        <v>16.510000000000002</v>
      </c>
      <c r="L318" s="4">
        <v>135.80000000000001</v>
      </c>
    </row>
    <row r="319" spans="1:14" x14ac:dyDescent="0.25">
      <c r="B319" s="21" t="s">
        <v>89</v>
      </c>
      <c r="C319" s="1">
        <v>60</v>
      </c>
      <c r="D319" s="28">
        <v>9.49</v>
      </c>
      <c r="E319" s="4">
        <v>8.6999999999999993</v>
      </c>
      <c r="F319" s="4">
        <v>6.57</v>
      </c>
      <c r="G319" s="4">
        <v>115.2</v>
      </c>
      <c r="H319" s="6">
        <v>75</v>
      </c>
      <c r="I319" s="4">
        <v>11.86</v>
      </c>
      <c r="J319" s="4">
        <v>12.76</v>
      </c>
      <c r="K319" s="4">
        <v>8.2100000000000009</v>
      </c>
      <c r="L319" s="4">
        <v>170.9</v>
      </c>
    </row>
    <row r="320" spans="1:14" x14ac:dyDescent="0.25">
      <c r="B320" s="20" t="s">
        <v>109</v>
      </c>
      <c r="C320" s="1">
        <v>100</v>
      </c>
      <c r="D320" s="4">
        <v>2.81</v>
      </c>
      <c r="E320" s="4">
        <v>4</v>
      </c>
      <c r="F320" s="4">
        <v>12.02</v>
      </c>
      <c r="G320" s="4">
        <v>136.86000000000001</v>
      </c>
      <c r="H320" s="53">
        <v>100</v>
      </c>
      <c r="I320" s="4">
        <v>2.81</v>
      </c>
      <c r="J320" s="4">
        <v>4</v>
      </c>
      <c r="K320" s="4">
        <v>12.02</v>
      </c>
      <c r="L320" s="4">
        <v>136.86000000000001</v>
      </c>
    </row>
    <row r="321" spans="2:14" x14ac:dyDescent="0.25">
      <c r="B321" s="20" t="s">
        <v>106</v>
      </c>
      <c r="C321" s="1">
        <v>150</v>
      </c>
      <c r="D321" s="4">
        <v>0.39</v>
      </c>
      <c r="E321" s="4">
        <v>0.08</v>
      </c>
      <c r="F321" s="4">
        <v>18.350000000000001</v>
      </c>
      <c r="G321" s="4">
        <v>69.900000000000006</v>
      </c>
      <c r="H321" s="6">
        <v>200</v>
      </c>
      <c r="I321" s="4">
        <v>0.76</v>
      </c>
      <c r="J321" s="4">
        <v>0.11</v>
      </c>
      <c r="K321" s="4">
        <v>24.47</v>
      </c>
      <c r="L321" s="4">
        <v>93.2</v>
      </c>
    </row>
    <row r="322" spans="2:14" x14ac:dyDescent="0.25">
      <c r="B322" s="21" t="s">
        <v>14</v>
      </c>
      <c r="C322" s="1">
        <v>30</v>
      </c>
      <c r="D322" s="4">
        <v>1.98</v>
      </c>
      <c r="E322" s="4">
        <v>0.36</v>
      </c>
      <c r="F322" s="4">
        <v>10.02</v>
      </c>
      <c r="G322" s="4">
        <v>52.2</v>
      </c>
      <c r="H322" s="6">
        <v>50</v>
      </c>
      <c r="I322" s="4">
        <v>3.3</v>
      </c>
      <c r="J322" s="4">
        <v>0.6</v>
      </c>
      <c r="K322" s="4">
        <v>16.7</v>
      </c>
      <c r="L322" s="4">
        <v>87</v>
      </c>
    </row>
    <row r="323" spans="2:14" x14ac:dyDescent="0.25">
      <c r="B323" s="23" t="s">
        <v>9</v>
      </c>
      <c r="C323" s="11">
        <v>0.3</v>
      </c>
      <c r="D323" s="5">
        <f>D27+D318+D320+D321+D322+D319</f>
        <v>21.28</v>
      </c>
      <c r="E323" s="5">
        <f>E27+E318+E320+E321+E322+E319</f>
        <v>20.85</v>
      </c>
      <c r="F323" s="5">
        <f>F27+F318+F320+F321+F322+F319</f>
        <v>69.240000000000009</v>
      </c>
      <c r="G323" s="5">
        <f>G27+G318+G320+G321+G322+G319</f>
        <v>531.46</v>
      </c>
      <c r="H323" s="11">
        <v>0.3</v>
      </c>
      <c r="I323" s="5">
        <f>I317+I318+I319+I320+I321+I322</f>
        <v>25.32</v>
      </c>
      <c r="J323" s="5">
        <f>J317+J318+J319+J320+J321+J322</f>
        <v>27.09</v>
      </c>
      <c r="K323" s="5">
        <f>K317+K318+K319+K320+K321+K322</f>
        <v>79.81</v>
      </c>
      <c r="L323" s="5">
        <f>L317+L318+L319+L320+L321+L322</f>
        <v>638.7600000000001</v>
      </c>
      <c r="M323" s="31">
        <f>G323*75/G330</f>
        <v>32.106954714610218</v>
      </c>
      <c r="N323" s="31">
        <f>L323*75/L330</f>
        <v>29.501200812857938</v>
      </c>
    </row>
    <row r="324" spans="2:14" ht="16.5" x14ac:dyDescent="0.25">
      <c r="B324" s="67" t="s">
        <v>15</v>
      </c>
      <c r="C324" s="67"/>
      <c r="D324" s="67"/>
      <c r="E324" s="67"/>
      <c r="F324" s="67"/>
      <c r="G324" s="67"/>
      <c r="H324" s="67"/>
      <c r="I324" s="67"/>
      <c r="J324" s="67"/>
      <c r="K324" s="67"/>
      <c r="L324" s="67"/>
    </row>
    <row r="325" spans="2:14" x14ac:dyDescent="0.25">
      <c r="B325" s="21" t="s">
        <v>33</v>
      </c>
      <c r="C325" s="1">
        <v>100</v>
      </c>
      <c r="D325" s="4">
        <v>3.23</v>
      </c>
      <c r="E325" s="4">
        <v>10.98</v>
      </c>
      <c r="F325" s="4">
        <v>16.600000000000001</v>
      </c>
      <c r="G325" s="4">
        <v>91.6</v>
      </c>
      <c r="H325" s="6">
        <v>130</v>
      </c>
      <c r="I325" s="4">
        <v>4.2</v>
      </c>
      <c r="J325" s="4">
        <v>14.27</v>
      </c>
      <c r="K325" s="4">
        <v>21.58</v>
      </c>
      <c r="L325" s="4">
        <v>138.5</v>
      </c>
    </row>
    <row r="326" spans="2:14" x14ac:dyDescent="0.25">
      <c r="B326" s="21" t="s">
        <v>90</v>
      </c>
      <c r="C326" s="1">
        <v>50</v>
      </c>
      <c r="D326" s="28">
        <v>3.57</v>
      </c>
      <c r="E326" s="28">
        <v>7.38</v>
      </c>
      <c r="F326" s="28">
        <v>27.57</v>
      </c>
      <c r="G326" s="28">
        <v>111.8</v>
      </c>
      <c r="H326" s="6">
        <v>50</v>
      </c>
      <c r="I326" s="42">
        <v>3.57</v>
      </c>
      <c r="J326" s="42">
        <v>7.38</v>
      </c>
      <c r="K326" s="42">
        <v>27.57</v>
      </c>
      <c r="L326" s="42">
        <v>111.8</v>
      </c>
    </row>
    <row r="327" spans="2:14" x14ac:dyDescent="0.25">
      <c r="B327" s="20" t="s">
        <v>110</v>
      </c>
      <c r="C327" s="53">
        <v>130</v>
      </c>
      <c r="D327" s="56">
        <v>2.91</v>
      </c>
      <c r="E327" s="56">
        <v>2.3199999999999998</v>
      </c>
      <c r="F327" s="56">
        <v>12.62</v>
      </c>
      <c r="G327" s="4">
        <v>100.06</v>
      </c>
      <c r="H327" s="58">
        <v>180</v>
      </c>
      <c r="I327" s="56">
        <v>4.0999999999999996</v>
      </c>
      <c r="J327" s="56">
        <v>3.23</v>
      </c>
      <c r="K327" s="4">
        <v>17.07</v>
      </c>
      <c r="L327" s="56">
        <v>152.4</v>
      </c>
    </row>
    <row r="328" spans="2:14" x14ac:dyDescent="0.25">
      <c r="B328" s="21" t="s">
        <v>14</v>
      </c>
      <c r="C328" s="1">
        <v>20</v>
      </c>
      <c r="D328" s="28">
        <v>1.32</v>
      </c>
      <c r="E328" s="28">
        <v>0.24</v>
      </c>
      <c r="F328" s="28">
        <v>6.68</v>
      </c>
      <c r="G328" s="28">
        <v>34.799999999999997</v>
      </c>
      <c r="H328" s="6">
        <v>20</v>
      </c>
      <c r="I328" s="28">
        <v>1.32</v>
      </c>
      <c r="J328" s="28">
        <v>0.24</v>
      </c>
      <c r="K328" s="28">
        <v>6.68</v>
      </c>
      <c r="L328" s="28">
        <v>34.799999999999997</v>
      </c>
    </row>
    <row r="329" spans="2:14" x14ac:dyDescent="0.25">
      <c r="B329" s="23" t="s">
        <v>9</v>
      </c>
      <c r="C329" s="11">
        <v>0.22</v>
      </c>
      <c r="D329" s="5">
        <f>D325+D326+D327+D328</f>
        <v>11.030000000000001</v>
      </c>
      <c r="E329" s="5">
        <f t="shared" ref="E329:F329" si="56">E325+E326+E327+E328</f>
        <v>20.919999999999998</v>
      </c>
      <c r="F329" s="5">
        <f t="shared" si="56"/>
        <v>63.47</v>
      </c>
      <c r="G329" s="5">
        <f t="shared" ref="G329" si="57">G325+G326+G327+G328</f>
        <v>338.26</v>
      </c>
      <c r="H329" s="11">
        <v>0.22</v>
      </c>
      <c r="I329" s="5">
        <f>I325+I326+I327+I328</f>
        <v>13.19</v>
      </c>
      <c r="J329" s="5">
        <f t="shared" ref="J329:L329" si="58">J325+J326+J327+J328</f>
        <v>25.119999999999997</v>
      </c>
      <c r="K329" s="5">
        <f t="shared" si="58"/>
        <v>72.900000000000006</v>
      </c>
      <c r="L329" s="5">
        <f t="shared" si="58"/>
        <v>437.50000000000006</v>
      </c>
    </row>
    <row r="330" spans="2:14" ht="15.75" customHeight="1" x14ac:dyDescent="0.25">
      <c r="B330" s="23" t="s">
        <v>19</v>
      </c>
      <c r="C330" s="11">
        <v>0.75</v>
      </c>
      <c r="D330" s="5">
        <f>D312+D315+D323+D329</f>
        <v>42.24</v>
      </c>
      <c r="E330" s="5">
        <f>E312+E315+E323+E329</f>
        <v>52.480000000000004</v>
      </c>
      <c r="F330" s="52">
        <f>F312+F315+F323+F329</f>
        <v>179.43</v>
      </c>
      <c r="G330" s="52">
        <f>G312+G315+G323+G329</f>
        <v>1241.46</v>
      </c>
      <c r="H330" s="11">
        <v>0.75</v>
      </c>
      <c r="I330" s="52">
        <f>I312+I315+I323+I329</f>
        <v>50.29</v>
      </c>
      <c r="J330" s="5">
        <f>J312+J315+J323+J329</f>
        <v>65.180000000000007</v>
      </c>
      <c r="K330" s="52">
        <f>K312+K315+K323+K329</f>
        <v>210.69</v>
      </c>
      <c r="L330" s="52">
        <f>L312+L315+L323+L329</f>
        <v>1623.9</v>
      </c>
      <c r="M330" s="31">
        <f>G329*75/G330</f>
        <v>20.435213377797108</v>
      </c>
      <c r="N330" s="31">
        <f>L329*75/L330</f>
        <v>20.205985590245707</v>
      </c>
    </row>
    <row r="331" spans="2:14" ht="15.75" customHeight="1" x14ac:dyDescent="0.25">
      <c r="B331" s="12"/>
      <c r="C331" s="34"/>
      <c r="D331" s="35"/>
      <c r="E331" s="35"/>
      <c r="F331" s="66"/>
      <c r="G331" s="66"/>
      <c r="H331" s="34"/>
      <c r="I331" s="66"/>
      <c r="J331" s="35"/>
      <c r="K331" s="66"/>
      <c r="L331" s="66"/>
      <c r="M331" s="36"/>
      <c r="N331" s="36"/>
    </row>
    <row r="332" spans="2:14" ht="15.75" customHeight="1" x14ac:dyDescent="0.25">
      <c r="B332" s="12"/>
      <c r="C332" s="34"/>
      <c r="D332" s="35"/>
      <c r="E332" s="35"/>
      <c r="F332" s="66"/>
      <c r="G332" s="66"/>
      <c r="H332" s="34"/>
      <c r="I332" s="66"/>
      <c r="J332" s="35"/>
      <c r="K332" s="66"/>
      <c r="L332" s="66"/>
      <c r="M332" s="36"/>
      <c r="N332" s="36"/>
    </row>
    <row r="333" spans="2:14" ht="15.75" customHeight="1" x14ac:dyDescent="0.25">
      <c r="B333" s="12"/>
      <c r="C333" s="34"/>
      <c r="D333" s="35"/>
      <c r="E333" s="35"/>
      <c r="F333" s="66"/>
      <c r="G333" s="66"/>
      <c r="H333" s="34"/>
      <c r="I333" s="66"/>
      <c r="J333" s="35"/>
      <c r="K333" s="66"/>
      <c r="L333" s="66"/>
      <c r="M333" s="36"/>
      <c r="N333" s="36"/>
    </row>
    <row r="334" spans="2:14" ht="15.75" customHeight="1" x14ac:dyDescent="0.25">
      <c r="B334" s="12"/>
      <c r="C334" s="34"/>
      <c r="D334" s="35"/>
      <c r="E334" s="35"/>
      <c r="F334" s="66"/>
      <c r="G334" s="66"/>
      <c r="H334" s="34"/>
      <c r="I334" s="66"/>
      <c r="J334" s="35"/>
      <c r="K334" s="66"/>
      <c r="L334" s="66"/>
      <c r="M334" s="36"/>
      <c r="N334" s="36"/>
    </row>
    <row r="335" spans="2:14" ht="15.75" customHeight="1" x14ac:dyDescent="0.25">
      <c r="B335" s="12"/>
      <c r="C335" s="34"/>
      <c r="D335" s="35"/>
      <c r="E335" s="35"/>
      <c r="F335" s="66"/>
      <c r="G335" s="66"/>
      <c r="H335" s="34"/>
      <c r="I335" s="66"/>
      <c r="J335" s="35"/>
      <c r="K335" s="66"/>
      <c r="L335" s="66"/>
      <c r="M335" s="36"/>
      <c r="N335" s="36"/>
    </row>
    <row r="336" spans="2:14" ht="15.75" customHeight="1" x14ac:dyDescent="0.25">
      <c r="B336" s="12"/>
      <c r="C336" s="34"/>
      <c r="D336" s="35"/>
      <c r="E336" s="35"/>
      <c r="F336" s="66"/>
      <c r="G336" s="66"/>
      <c r="H336" s="34"/>
      <c r="I336" s="66"/>
      <c r="J336" s="35"/>
      <c r="K336" s="66"/>
      <c r="L336" s="66"/>
      <c r="M336" s="36"/>
      <c r="N336" s="36"/>
    </row>
    <row r="337" spans="2:14" ht="15.75" customHeight="1" x14ac:dyDescent="0.25">
      <c r="B337" s="12"/>
      <c r="C337" s="34"/>
      <c r="D337" s="35"/>
      <c r="E337" s="35"/>
      <c r="F337" s="66"/>
      <c r="G337" s="66"/>
      <c r="H337" s="34"/>
      <c r="I337" s="66"/>
      <c r="J337" s="35"/>
      <c r="K337" s="66"/>
      <c r="L337" s="66"/>
      <c r="M337" s="36"/>
      <c r="N337" s="36"/>
    </row>
    <row r="338" spans="2:14" ht="15.75" customHeight="1" x14ac:dyDescent="0.25">
      <c r="B338" s="12"/>
      <c r="C338" s="34"/>
      <c r="D338" s="35"/>
      <c r="E338" s="35"/>
      <c r="F338" s="66"/>
      <c r="G338" s="66"/>
      <c r="H338" s="34"/>
      <c r="I338" s="66"/>
      <c r="J338" s="35"/>
      <c r="K338" s="66"/>
      <c r="L338" s="66"/>
      <c r="M338" s="36"/>
      <c r="N338" s="36"/>
    </row>
    <row r="339" spans="2:14" ht="15.75" customHeight="1" x14ac:dyDescent="0.25">
      <c r="B339" s="12"/>
      <c r="C339" s="34"/>
      <c r="D339" s="35"/>
      <c r="E339" s="35"/>
      <c r="F339" s="66"/>
      <c r="G339" s="66"/>
      <c r="H339" s="34"/>
      <c r="I339" s="66"/>
      <c r="J339" s="35"/>
      <c r="K339" s="66"/>
      <c r="L339" s="66"/>
      <c r="M339" s="36"/>
      <c r="N339" s="36"/>
    </row>
    <row r="340" spans="2:14" ht="15.75" customHeight="1" x14ac:dyDescent="0.25">
      <c r="B340" s="12"/>
      <c r="C340" s="34"/>
      <c r="D340" s="35"/>
      <c r="E340" s="35"/>
      <c r="F340" s="66"/>
      <c r="G340" s="66"/>
      <c r="H340" s="34"/>
      <c r="I340" s="66"/>
      <c r="J340" s="35"/>
      <c r="K340" s="66"/>
      <c r="L340" s="66"/>
      <c r="M340" s="36"/>
      <c r="N340" s="36"/>
    </row>
    <row r="341" spans="2:14" ht="15.75" customHeight="1" x14ac:dyDescent="0.25">
      <c r="B341" s="12"/>
      <c r="C341" s="34"/>
      <c r="D341" s="35"/>
      <c r="E341" s="35"/>
      <c r="F341" s="66"/>
      <c r="G341" s="66"/>
      <c r="H341" s="34"/>
      <c r="I341" s="66"/>
      <c r="J341" s="35"/>
      <c r="K341" s="66"/>
      <c r="L341" s="66"/>
      <c r="M341" s="36"/>
      <c r="N341" s="36"/>
    </row>
    <row r="342" spans="2:14" ht="15.75" customHeight="1" x14ac:dyDescent="0.25">
      <c r="B342" s="12"/>
      <c r="C342" s="34"/>
      <c r="D342" s="35"/>
      <c r="E342" s="35"/>
      <c r="F342" s="66"/>
      <c r="G342" s="66"/>
      <c r="H342" s="34"/>
      <c r="I342" s="66"/>
      <c r="J342" s="35"/>
      <c r="K342" s="66"/>
      <c r="L342" s="66"/>
      <c r="M342" s="36"/>
      <c r="N342" s="36"/>
    </row>
    <row r="343" spans="2:14" ht="15.75" customHeight="1" x14ac:dyDescent="0.25">
      <c r="B343" s="12"/>
      <c r="C343" s="34"/>
      <c r="D343" s="35"/>
      <c r="E343" s="35"/>
      <c r="F343" s="66"/>
      <c r="G343" s="66"/>
      <c r="H343" s="34"/>
      <c r="I343" s="66"/>
      <c r="J343" s="35"/>
      <c r="K343" s="66"/>
      <c r="L343" s="66"/>
      <c r="M343" s="36"/>
      <c r="N343" s="36"/>
    </row>
    <row r="344" spans="2:14" ht="15.75" customHeight="1" x14ac:dyDescent="0.25">
      <c r="B344" s="12"/>
      <c r="C344" s="34"/>
      <c r="D344" s="35"/>
      <c r="E344" s="35"/>
      <c r="F344" s="66"/>
      <c r="G344" s="66"/>
      <c r="H344" s="34"/>
      <c r="I344" s="66"/>
      <c r="J344" s="35"/>
      <c r="K344" s="66"/>
      <c r="L344" s="66"/>
      <c r="M344" s="36"/>
      <c r="N344" s="36"/>
    </row>
    <row r="345" spans="2:14" ht="15.75" customHeight="1" x14ac:dyDescent="0.25">
      <c r="B345" s="12"/>
      <c r="C345" s="34"/>
      <c r="D345" s="35"/>
      <c r="E345" s="35"/>
      <c r="F345" s="66"/>
      <c r="G345" s="66"/>
      <c r="H345" s="34"/>
      <c r="I345" s="66"/>
      <c r="J345" s="35"/>
      <c r="K345" s="66"/>
      <c r="L345" s="66"/>
      <c r="M345" s="36"/>
      <c r="N345" s="36"/>
    </row>
    <row r="346" spans="2:14" ht="18.75" x14ac:dyDescent="0.25">
      <c r="B346" s="73" t="s">
        <v>49</v>
      </c>
      <c r="C346" s="73"/>
      <c r="D346" s="73"/>
      <c r="E346" s="73"/>
      <c r="F346" s="73"/>
      <c r="G346" s="73"/>
      <c r="H346" s="73"/>
      <c r="I346" s="73"/>
      <c r="J346" s="73"/>
      <c r="K346" s="73"/>
      <c r="L346" s="73"/>
    </row>
    <row r="347" spans="2:14" ht="18.75" x14ac:dyDescent="0.25">
      <c r="B347" s="73" t="s">
        <v>92</v>
      </c>
      <c r="C347" s="73"/>
      <c r="D347" s="73"/>
      <c r="E347" s="73"/>
      <c r="F347" s="73"/>
      <c r="G347" s="73"/>
      <c r="H347" s="73"/>
      <c r="I347" s="73"/>
      <c r="J347" s="73"/>
      <c r="K347" s="73"/>
      <c r="L347" s="73"/>
    </row>
    <row r="348" spans="2:14" x14ac:dyDescent="0.25">
      <c r="B348" s="70" t="s">
        <v>0</v>
      </c>
      <c r="C348" s="74" t="s">
        <v>5</v>
      </c>
      <c r="D348" s="74"/>
      <c r="E348" s="74"/>
      <c r="F348" s="74"/>
      <c r="G348" s="74"/>
      <c r="H348" s="71" t="s">
        <v>6</v>
      </c>
      <c r="I348" s="71"/>
      <c r="J348" s="71"/>
      <c r="K348" s="71"/>
      <c r="L348" s="71"/>
    </row>
    <row r="349" spans="2:14" x14ac:dyDescent="0.25">
      <c r="B349" s="70"/>
      <c r="C349" s="1" t="s">
        <v>1</v>
      </c>
      <c r="D349" s="28" t="s">
        <v>2</v>
      </c>
      <c r="E349" s="28" t="s">
        <v>3</v>
      </c>
      <c r="F349" s="28" t="s">
        <v>4</v>
      </c>
      <c r="G349" s="2" t="s">
        <v>7</v>
      </c>
      <c r="H349" s="6" t="s">
        <v>1</v>
      </c>
      <c r="I349" s="28" t="s">
        <v>2</v>
      </c>
      <c r="J349" s="28" t="s">
        <v>3</v>
      </c>
      <c r="K349" s="28" t="s">
        <v>4</v>
      </c>
      <c r="L349" s="28" t="s">
        <v>7</v>
      </c>
    </row>
    <row r="350" spans="2:14" ht="16.5" x14ac:dyDescent="0.25">
      <c r="B350" s="72" t="s">
        <v>10</v>
      </c>
      <c r="C350" s="72"/>
      <c r="D350" s="72"/>
      <c r="E350" s="72"/>
      <c r="F350" s="72"/>
      <c r="G350" s="72"/>
      <c r="H350" s="72"/>
      <c r="I350" s="72"/>
      <c r="J350" s="72"/>
      <c r="K350" s="72"/>
      <c r="L350" s="72"/>
    </row>
    <row r="351" spans="2:14" x14ac:dyDescent="0.25">
      <c r="B351" s="50" t="s">
        <v>91</v>
      </c>
      <c r="C351" s="1" t="s">
        <v>79</v>
      </c>
      <c r="D351" s="28">
        <v>17.309999999999999</v>
      </c>
      <c r="E351" s="28">
        <v>10.3</v>
      </c>
      <c r="F351" s="28">
        <v>23.47</v>
      </c>
      <c r="G351" s="28">
        <v>189.3</v>
      </c>
      <c r="H351" s="13" t="s">
        <v>123</v>
      </c>
      <c r="I351" s="28">
        <v>19.97</v>
      </c>
      <c r="J351" s="28">
        <v>11.88</v>
      </c>
      <c r="K351" s="28">
        <v>27.08</v>
      </c>
      <c r="L351" s="28">
        <v>218.42</v>
      </c>
    </row>
    <row r="352" spans="2:14" x14ac:dyDescent="0.25">
      <c r="B352" s="21" t="s">
        <v>129</v>
      </c>
      <c r="C352" s="1">
        <v>150</v>
      </c>
      <c r="D352" s="59">
        <v>3.36</v>
      </c>
      <c r="E352" s="59">
        <v>2.68</v>
      </c>
      <c r="F352" s="59">
        <v>14.56</v>
      </c>
      <c r="G352" s="4">
        <v>97.41</v>
      </c>
      <c r="H352" s="6">
        <v>200</v>
      </c>
      <c r="I352" s="59">
        <v>4.5599999999999996</v>
      </c>
      <c r="J352" s="59">
        <v>3.59</v>
      </c>
      <c r="K352" s="4">
        <v>18.97</v>
      </c>
      <c r="L352" s="59">
        <v>128.65</v>
      </c>
    </row>
    <row r="353" spans="2:14" x14ac:dyDescent="0.25">
      <c r="B353" s="21" t="s">
        <v>34</v>
      </c>
      <c r="C353" s="1">
        <v>20</v>
      </c>
      <c r="D353" s="28">
        <v>2.08</v>
      </c>
      <c r="E353" s="28">
        <v>0.68</v>
      </c>
      <c r="F353" s="28">
        <v>9.9</v>
      </c>
      <c r="G353" s="28">
        <v>54</v>
      </c>
      <c r="H353" s="6">
        <v>30</v>
      </c>
      <c r="I353" s="28">
        <v>3.12</v>
      </c>
      <c r="J353" s="28">
        <v>1.02</v>
      </c>
      <c r="K353" s="28">
        <v>14.85</v>
      </c>
      <c r="L353" s="28">
        <v>81</v>
      </c>
    </row>
    <row r="354" spans="2:14" x14ac:dyDescent="0.25">
      <c r="B354" s="23" t="s">
        <v>9</v>
      </c>
      <c r="C354" s="11">
        <v>0.2</v>
      </c>
      <c r="D354" s="1">
        <f>D351+D352+D353</f>
        <v>22.75</v>
      </c>
      <c r="E354" s="1">
        <f t="shared" ref="E354:F354" si="59">E351+E352+E353</f>
        <v>13.66</v>
      </c>
      <c r="F354" s="1">
        <f t="shared" si="59"/>
        <v>47.93</v>
      </c>
      <c r="G354" s="1">
        <f>G351+G352+G353</f>
        <v>340.71000000000004</v>
      </c>
      <c r="H354" s="11">
        <v>0.2</v>
      </c>
      <c r="I354" s="1">
        <f>I351+I352+I353</f>
        <v>27.65</v>
      </c>
      <c r="J354" s="1">
        <f t="shared" ref="J354:K354" si="60">J351+J352+J353</f>
        <v>16.490000000000002</v>
      </c>
      <c r="K354" s="1">
        <f t="shared" si="60"/>
        <v>60.9</v>
      </c>
      <c r="L354" s="1">
        <f>L351+L352+L353</f>
        <v>428.07</v>
      </c>
      <c r="M354" s="31">
        <f>G354*75/G374</f>
        <v>19.866008956059332</v>
      </c>
      <c r="N354" s="31">
        <f>L354*75/L374</f>
        <v>19.799356163623244</v>
      </c>
    </row>
    <row r="355" spans="2:14" ht="16.5" x14ac:dyDescent="0.25">
      <c r="B355" s="67" t="s">
        <v>42</v>
      </c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32"/>
      <c r="N355" s="32"/>
    </row>
    <row r="356" spans="2:14" x14ac:dyDescent="0.25">
      <c r="B356" s="21" t="s">
        <v>101</v>
      </c>
      <c r="C356" s="6">
        <v>80</v>
      </c>
      <c r="D356" s="4">
        <v>0.32</v>
      </c>
      <c r="E356" s="4">
        <v>0.24</v>
      </c>
      <c r="F356" s="4">
        <v>8.24</v>
      </c>
      <c r="G356" s="4">
        <v>37.6</v>
      </c>
      <c r="H356" s="1">
        <v>100</v>
      </c>
      <c r="I356" s="4">
        <v>0.4</v>
      </c>
      <c r="J356" s="4">
        <v>0.3</v>
      </c>
      <c r="K356" s="4">
        <v>10.3</v>
      </c>
      <c r="L356" s="4">
        <v>47</v>
      </c>
      <c r="M356" s="32"/>
      <c r="N356" s="32"/>
    </row>
    <row r="357" spans="2:14" x14ac:dyDescent="0.25">
      <c r="B357" s="23" t="s">
        <v>9</v>
      </c>
      <c r="C357" s="11">
        <v>0.02</v>
      </c>
      <c r="D357" s="5">
        <f>D356</f>
        <v>0.32</v>
      </c>
      <c r="E357" s="5">
        <f t="shared" ref="E357:G357" si="61">E356</f>
        <v>0.24</v>
      </c>
      <c r="F357" s="5">
        <f t="shared" si="61"/>
        <v>8.24</v>
      </c>
      <c r="G357" s="5">
        <f t="shared" si="61"/>
        <v>37.6</v>
      </c>
      <c r="H357" s="11">
        <v>0.02</v>
      </c>
      <c r="I357" s="5">
        <f>I356</f>
        <v>0.4</v>
      </c>
      <c r="J357" s="5">
        <f t="shared" ref="J357:L357" si="62">J356</f>
        <v>0.3</v>
      </c>
      <c r="K357" s="5">
        <f t="shared" si="62"/>
        <v>10.3</v>
      </c>
      <c r="L357" s="5">
        <f t="shared" si="62"/>
        <v>47</v>
      </c>
      <c r="M357" s="31">
        <f>G357*75/G374</f>
        <v>2.192368691109245</v>
      </c>
      <c r="N357" s="31">
        <f>L357*75/L374</f>
        <v>2.1738728238145457</v>
      </c>
    </row>
    <row r="358" spans="2:14" ht="16.5" x14ac:dyDescent="0.25">
      <c r="B358" s="67" t="s">
        <v>11</v>
      </c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32"/>
      <c r="N358" s="32"/>
    </row>
    <row r="359" spans="2:14" x14ac:dyDescent="0.25">
      <c r="B359" s="20" t="s">
        <v>93</v>
      </c>
      <c r="C359" s="1">
        <v>30</v>
      </c>
      <c r="D359" s="4">
        <v>0.33</v>
      </c>
      <c r="E359" s="4">
        <v>0.31</v>
      </c>
      <c r="F359" s="4">
        <v>1.1399999999999999</v>
      </c>
      <c r="G359" s="4">
        <v>7.2</v>
      </c>
      <c r="H359" s="6">
        <v>40</v>
      </c>
      <c r="I359" s="4">
        <v>0.44</v>
      </c>
      <c r="J359" s="4">
        <v>0.08</v>
      </c>
      <c r="K359" s="4">
        <v>1.52</v>
      </c>
      <c r="L359" s="4">
        <v>9.6</v>
      </c>
      <c r="M359" s="32"/>
      <c r="N359" s="32"/>
    </row>
    <row r="360" spans="2:14" ht="30" x14ac:dyDescent="0.25">
      <c r="B360" s="20" t="s">
        <v>83</v>
      </c>
      <c r="C360" s="1" t="s">
        <v>26</v>
      </c>
      <c r="D360" s="4">
        <v>2.38</v>
      </c>
      <c r="E360" s="4">
        <v>4.13</v>
      </c>
      <c r="F360" s="4">
        <v>12.44</v>
      </c>
      <c r="G360" s="4">
        <v>98.22</v>
      </c>
      <c r="H360" s="13" t="s">
        <v>48</v>
      </c>
      <c r="I360" s="4">
        <v>3.16</v>
      </c>
      <c r="J360" s="4">
        <v>5.5</v>
      </c>
      <c r="K360" s="4">
        <v>16.53</v>
      </c>
      <c r="L360" s="4">
        <v>130.96</v>
      </c>
      <c r="M360" s="32"/>
      <c r="N360" s="32"/>
    </row>
    <row r="361" spans="2:14" x14ac:dyDescent="0.25">
      <c r="B361" s="43" t="s">
        <v>95</v>
      </c>
      <c r="C361" s="1">
        <v>50</v>
      </c>
      <c r="D361" s="51">
        <v>7.39</v>
      </c>
      <c r="E361" s="51">
        <v>9.1999999999999993</v>
      </c>
      <c r="F361" s="51">
        <v>7.69</v>
      </c>
      <c r="G361" s="25">
        <v>131.5</v>
      </c>
      <c r="H361" s="6">
        <v>60</v>
      </c>
      <c r="I361" s="28">
        <v>8.8699999999999992</v>
      </c>
      <c r="J361" s="28">
        <v>11.04</v>
      </c>
      <c r="K361" s="28">
        <v>9.23</v>
      </c>
      <c r="L361" s="28">
        <v>158.30000000000001</v>
      </c>
      <c r="M361" s="32"/>
      <c r="N361" s="32"/>
    </row>
    <row r="362" spans="2:14" x14ac:dyDescent="0.25">
      <c r="B362" s="21" t="s">
        <v>25</v>
      </c>
      <c r="C362" s="1">
        <v>100</v>
      </c>
      <c r="D362" s="4">
        <v>1.93</v>
      </c>
      <c r="E362" s="4">
        <v>3.74</v>
      </c>
      <c r="F362" s="4">
        <v>15.28</v>
      </c>
      <c r="G362" s="4">
        <v>113.7</v>
      </c>
      <c r="H362" s="6">
        <v>120</v>
      </c>
      <c r="I362" s="28">
        <v>2.3199999999999998</v>
      </c>
      <c r="J362" s="4">
        <v>4.49</v>
      </c>
      <c r="K362" s="4">
        <v>18.350000000000001</v>
      </c>
      <c r="L362" s="4">
        <v>136.44</v>
      </c>
      <c r="M362" s="32"/>
      <c r="N362" s="32"/>
    </row>
    <row r="363" spans="2:14" x14ac:dyDescent="0.25">
      <c r="B363" s="21" t="s">
        <v>52</v>
      </c>
      <c r="C363" s="1">
        <v>150</v>
      </c>
      <c r="D363" s="4">
        <v>0.09</v>
      </c>
      <c r="E363" s="4">
        <v>0.08</v>
      </c>
      <c r="F363" s="4">
        <v>29.67</v>
      </c>
      <c r="G363" s="4">
        <v>103.29</v>
      </c>
      <c r="H363" s="6">
        <v>200</v>
      </c>
      <c r="I363" s="4">
        <v>0.52</v>
      </c>
      <c r="J363" s="4">
        <v>0.11</v>
      </c>
      <c r="K363" s="4">
        <v>31.81</v>
      </c>
      <c r="L363" s="4">
        <v>137.72</v>
      </c>
      <c r="M363" s="32"/>
      <c r="N363" s="32"/>
    </row>
    <row r="364" spans="2:14" x14ac:dyDescent="0.25">
      <c r="B364" s="21" t="s">
        <v>14</v>
      </c>
      <c r="C364" s="1">
        <v>30</v>
      </c>
      <c r="D364" s="4">
        <v>1.98</v>
      </c>
      <c r="E364" s="4">
        <v>0.36</v>
      </c>
      <c r="F364" s="4">
        <v>10.02</v>
      </c>
      <c r="G364" s="4">
        <v>52.2</v>
      </c>
      <c r="H364" s="6">
        <v>50</v>
      </c>
      <c r="I364" s="4">
        <v>3.3</v>
      </c>
      <c r="J364" s="4">
        <v>0.6</v>
      </c>
      <c r="K364" s="4">
        <v>16.7</v>
      </c>
      <c r="L364" s="4">
        <v>87</v>
      </c>
      <c r="M364" s="32"/>
      <c r="N364" s="32"/>
    </row>
    <row r="365" spans="2:14" x14ac:dyDescent="0.25">
      <c r="B365" s="23" t="s">
        <v>9</v>
      </c>
      <c r="C365" s="11">
        <v>0.3</v>
      </c>
      <c r="D365" s="5">
        <f>D359+D362+D360+D361+D363+D364</f>
        <v>14.1</v>
      </c>
      <c r="E365" s="5">
        <f>E359+E362+E360+E361+E363+E364</f>
        <v>17.819999999999997</v>
      </c>
      <c r="F365" s="5">
        <f>F359+F362+F360+F361+F363+F364</f>
        <v>76.239999999999995</v>
      </c>
      <c r="G365" s="5">
        <f>G359+G362+G360+G361+G363+G364</f>
        <v>506.11</v>
      </c>
      <c r="H365" s="11">
        <v>0.31</v>
      </c>
      <c r="I365" s="5">
        <f>I359+I360+I361+I362+I363+I364</f>
        <v>18.61</v>
      </c>
      <c r="J365" s="5">
        <f>J359+J360+J361+J362+J363+J364</f>
        <v>21.82</v>
      </c>
      <c r="K365" s="5">
        <f>K359+K360+K361+K362+K363+K364</f>
        <v>94.14</v>
      </c>
      <c r="L365" s="5">
        <f>L359+L360+L361+L362+L363+L364</f>
        <v>660.02</v>
      </c>
      <c r="M365" s="31">
        <f>G365*75/G374</f>
        <v>29.510098889821808</v>
      </c>
      <c r="N365" s="31">
        <f>L365*75/L374</f>
        <v>30.527649812214392</v>
      </c>
    </row>
    <row r="366" spans="2:14" ht="16.5" x14ac:dyDescent="0.25">
      <c r="B366" s="67" t="s">
        <v>15</v>
      </c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32"/>
      <c r="N366" s="32"/>
    </row>
    <row r="367" spans="2:14" x14ac:dyDescent="0.25">
      <c r="B367" s="20" t="s">
        <v>108</v>
      </c>
      <c r="C367" s="1">
        <v>50</v>
      </c>
      <c r="D367" s="4">
        <v>1.45</v>
      </c>
      <c r="E367" s="4">
        <v>7.25</v>
      </c>
      <c r="F367" s="4">
        <v>11.2</v>
      </c>
      <c r="G367" s="4">
        <v>118.9</v>
      </c>
      <c r="H367" s="1">
        <v>50</v>
      </c>
      <c r="I367" s="4">
        <v>1.45</v>
      </c>
      <c r="J367" s="4">
        <v>7.25</v>
      </c>
      <c r="K367" s="4">
        <v>11.2</v>
      </c>
      <c r="L367" s="4">
        <v>118.9</v>
      </c>
      <c r="M367" s="32"/>
      <c r="N367" s="32"/>
    </row>
    <row r="368" spans="2:14" x14ac:dyDescent="0.25">
      <c r="B368" s="20" t="s">
        <v>29</v>
      </c>
      <c r="C368" s="1">
        <v>100</v>
      </c>
      <c r="D368" s="4">
        <v>2.34</v>
      </c>
      <c r="E368" s="4">
        <v>3.33</v>
      </c>
      <c r="F368" s="4">
        <v>10.02</v>
      </c>
      <c r="G368" s="4">
        <v>114.05</v>
      </c>
      <c r="H368" s="1">
        <v>120</v>
      </c>
      <c r="I368" s="4">
        <v>2.81</v>
      </c>
      <c r="J368" s="4">
        <v>4</v>
      </c>
      <c r="K368" s="4">
        <v>12.02</v>
      </c>
      <c r="L368" s="4">
        <v>136.86000000000001</v>
      </c>
      <c r="M368" s="32"/>
      <c r="N368" s="32"/>
    </row>
    <row r="369" spans="2:14" x14ac:dyDescent="0.25">
      <c r="B369" s="21" t="s">
        <v>130</v>
      </c>
      <c r="C369" s="1">
        <v>150</v>
      </c>
      <c r="D369" s="28">
        <v>0.02</v>
      </c>
      <c r="E369" s="28">
        <v>0.01</v>
      </c>
      <c r="F369" s="28">
        <v>6.75</v>
      </c>
      <c r="G369" s="4">
        <v>27.11</v>
      </c>
      <c r="H369" s="6">
        <v>200</v>
      </c>
      <c r="I369" s="28">
        <v>0.05</v>
      </c>
      <c r="J369" s="28">
        <v>0.01</v>
      </c>
      <c r="K369" s="4">
        <v>9.89</v>
      </c>
      <c r="L369" s="28">
        <v>39.880000000000003</v>
      </c>
      <c r="M369" s="32"/>
      <c r="N369" s="32"/>
    </row>
    <row r="370" spans="2:14" x14ac:dyDescent="0.25">
      <c r="B370" s="21" t="s">
        <v>17</v>
      </c>
      <c r="C370" s="1">
        <v>20</v>
      </c>
      <c r="D370" s="56">
        <v>2.08</v>
      </c>
      <c r="E370" s="56">
        <v>0.68</v>
      </c>
      <c r="F370" s="56">
        <v>9.9</v>
      </c>
      <c r="G370" s="56">
        <v>62</v>
      </c>
      <c r="H370" s="6">
        <v>30</v>
      </c>
      <c r="I370" s="56">
        <v>3.12</v>
      </c>
      <c r="J370" s="56">
        <v>1.02</v>
      </c>
      <c r="K370" s="56">
        <v>14.85</v>
      </c>
      <c r="L370" s="56">
        <v>93</v>
      </c>
      <c r="M370" s="32"/>
      <c r="N370" s="32"/>
    </row>
    <row r="371" spans="2:14" x14ac:dyDescent="0.25">
      <c r="B371" s="21" t="s">
        <v>14</v>
      </c>
      <c r="C371" s="1">
        <v>20</v>
      </c>
      <c r="D371" s="28">
        <v>1.32</v>
      </c>
      <c r="E371" s="28">
        <v>0.24</v>
      </c>
      <c r="F371" s="28">
        <v>6.68</v>
      </c>
      <c r="G371" s="28">
        <v>34.799999999999997</v>
      </c>
      <c r="H371" s="6">
        <v>20</v>
      </c>
      <c r="I371" s="42">
        <v>1.32</v>
      </c>
      <c r="J371" s="42">
        <v>0.24</v>
      </c>
      <c r="K371" s="42">
        <v>6.68</v>
      </c>
      <c r="L371" s="42">
        <v>34.799999999999997</v>
      </c>
      <c r="M371" s="32"/>
      <c r="N371" s="32"/>
    </row>
    <row r="372" spans="2:14" x14ac:dyDescent="0.25">
      <c r="B372" s="21" t="s">
        <v>59</v>
      </c>
      <c r="C372" s="6">
        <v>100</v>
      </c>
      <c r="D372" s="4">
        <v>0.9</v>
      </c>
      <c r="E372" s="4">
        <v>0.2</v>
      </c>
      <c r="F372" s="4">
        <v>8.1</v>
      </c>
      <c r="G372" s="4">
        <v>45</v>
      </c>
      <c r="H372" s="1">
        <v>140</v>
      </c>
      <c r="I372" s="4">
        <v>1.26</v>
      </c>
      <c r="J372" s="4">
        <v>0.28000000000000003</v>
      </c>
      <c r="K372" s="4">
        <v>11.34</v>
      </c>
      <c r="L372" s="4">
        <v>63</v>
      </c>
      <c r="M372" s="32"/>
      <c r="N372" s="32"/>
    </row>
    <row r="373" spans="2:14" x14ac:dyDescent="0.25">
      <c r="B373" s="23" t="s">
        <v>9</v>
      </c>
      <c r="C373" s="11">
        <v>0.23</v>
      </c>
      <c r="D373" s="5">
        <f>D367+D460+D369+D370+D371+D372</f>
        <v>5.7700000000000005</v>
      </c>
      <c r="E373" s="5">
        <f>E367+E460+E369+E370+E371+E372</f>
        <v>8.379999999999999</v>
      </c>
      <c r="F373" s="5">
        <f>F367+F460+F369+F370+F371+F372</f>
        <v>42.63</v>
      </c>
      <c r="G373" s="5">
        <f>G367+G368+G369+G370+G371+G372</f>
        <v>401.86</v>
      </c>
      <c r="H373" s="11">
        <v>0.22</v>
      </c>
      <c r="I373" s="5">
        <f>I367+I368+I369+I370+I371+I372</f>
        <v>10.01</v>
      </c>
      <c r="J373" s="5">
        <f t="shared" ref="J373:L373" si="63">J367+J368+J369+J370+J371+J372</f>
        <v>12.799999999999999</v>
      </c>
      <c r="K373" s="5">
        <f t="shared" si="63"/>
        <v>65.98</v>
      </c>
      <c r="L373" s="5">
        <f t="shared" si="63"/>
        <v>486.44000000000005</v>
      </c>
      <c r="M373" s="31">
        <f>G373*75/G374</f>
        <v>23.431523463009604</v>
      </c>
      <c r="N373" s="31">
        <f>L373*75/L374</f>
        <v>22.499121200347826</v>
      </c>
    </row>
    <row r="374" spans="2:14" x14ac:dyDescent="0.25">
      <c r="B374" s="23" t="s">
        <v>19</v>
      </c>
      <c r="C374" s="11">
        <v>0.75</v>
      </c>
      <c r="D374" s="5">
        <f>D354+D357+D365+D373</f>
        <v>42.940000000000005</v>
      </c>
      <c r="E374" s="52">
        <f t="shared" ref="E374:G374" si="64">E354+E357+E365+E373</f>
        <v>40.099999999999994</v>
      </c>
      <c r="F374" s="52">
        <f t="shared" si="64"/>
        <v>175.04</v>
      </c>
      <c r="G374" s="52">
        <f t="shared" si="64"/>
        <v>1286.2800000000002</v>
      </c>
      <c r="H374" s="11">
        <v>0.75</v>
      </c>
      <c r="I374" s="52">
        <f>I354+I357+I365+I373</f>
        <v>56.669999999999995</v>
      </c>
      <c r="J374" s="52">
        <f t="shared" ref="J374:L374" si="65">J354+J357+J365+J373</f>
        <v>51.41</v>
      </c>
      <c r="K374" s="5">
        <f t="shared" si="65"/>
        <v>231.32</v>
      </c>
      <c r="L374" s="52">
        <f t="shared" si="65"/>
        <v>1621.53</v>
      </c>
      <c r="M374" s="32">
        <f>M354+M357+M365+M373</f>
        <v>75</v>
      </c>
      <c r="N374" s="32">
        <f>N354+N357+N365+N373</f>
        <v>75.000000000000014</v>
      </c>
    </row>
    <row r="375" spans="2:14" ht="14.25" customHeight="1" x14ac:dyDescent="0.25">
      <c r="B375" s="12"/>
      <c r="C375" s="34"/>
      <c r="D375" s="35"/>
      <c r="E375" s="66"/>
      <c r="F375" s="66"/>
      <c r="G375" s="66"/>
      <c r="H375" s="34"/>
      <c r="I375" s="66"/>
      <c r="J375" s="66"/>
      <c r="K375" s="35"/>
      <c r="L375" s="66"/>
      <c r="M375" s="32"/>
      <c r="N375" s="32"/>
    </row>
    <row r="376" spans="2:14" ht="14.25" customHeight="1" x14ac:dyDescent="0.25">
      <c r="B376" s="12"/>
      <c r="C376" s="34"/>
      <c r="D376" s="35"/>
      <c r="E376" s="66"/>
      <c r="F376" s="66"/>
      <c r="G376" s="66"/>
      <c r="H376" s="34"/>
      <c r="I376" s="66"/>
      <c r="J376" s="66"/>
      <c r="K376" s="35"/>
      <c r="L376" s="66"/>
      <c r="M376" s="32"/>
      <c r="N376" s="32"/>
    </row>
    <row r="377" spans="2:14" ht="14.25" customHeight="1" x14ac:dyDescent="0.25">
      <c r="B377" s="12"/>
      <c r="C377" s="34"/>
      <c r="D377" s="35"/>
      <c r="E377" s="66"/>
      <c r="F377" s="66"/>
      <c r="G377" s="66"/>
      <c r="H377" s="34"/>
      <c r="I377" s="66"/>
      <c r="J377" s="66"/>
      <c r="K377" s="35"/>
      <c r="L377" s="66"/>
      <c r="M377" s="32"/>
      <c r="N377" s="32"/>
    </row>
    <row r="378" spans="2:14" ht="14.25" customHeight="1" x14ac:dyDescent="0.25">
      <c r="B378" s="12"/>
      <c r="C378" s="34"/>
      <c r="D378" s="35"/>
      <c r="E378" s="66"/>
      <c r="F378" s="66"/>
      <c r="G378" s="66"/>
      <c r="H378" s="34"/>
      <c r="I378" s="66"/>
      <c r="J378" s="66"/>
      <c r="K378" s="35"/>
      <c r="L378" s="66"/>
      <c r="M378" s="32"/>
      <c r="N378" s="32"/>
    </row>
    <row r="379" spans="2:14" ht="14.25" customHeight="1" x14ac:dyDescent="0.25">
      <c r="B379" s="12"/>
      <c r="C379" s="34"/>
      <c r="D379" s="35"/>
      <c r="E379" s="66"/>
      <c r="F379" s="66"/>
      <c r="G379" s="66"/>
      <c r="H379" s="34"/>
      <c r="I379" s="66"/>
      <c r="J379" s="66"/>
      <c r="K379" s="35"/>
      <c r="L379" s="66"/>
      <c r="M379" s="32"/>
      <c r="N379" s="32"/>
    </row>
    <row r="380" spans="2:14" ht="14.25" customHeight="1" x14ac:dyDescent="0.25">
      <c r="B380" s="12"/>
      <c r="C380" s="34"/>
      <c r="D380" s="35"/>
      <c r="E380" s="66"/>
      <c r="F380" s="66"/>
      <c r="G380" s="66"/>
      <c r="H380" s="34"/>
      <c r="I380" s="66"/>
      <c r="J380" s="66"/>
      <c r="K380" s="35"/>
      <c r="L380" s="66"/>
      <c r="M380" s="32"/>
      <c r="N380" s="32"/>
    </row>
    <row r="381" spans="2:14" ht="14.25" customHeight="1" x14ac:dyDescent="0.25">
      <c r="B381" s="12"/>
      <c r="C381" s="34"/>
      <c r="D381" s="35"/>
      <c r="E381" s="66"/>
      <c r="F381" s="66"/>
      <c r="G381" s="66"/>
      <c r="H381" s="34"/>
      <c r="I381" s="66"/>
      <c r="J381" s="66"/>
      <c r="K381" s="35"/>
      <c r="L381" s="66"/>
      <c r="M381" s="32"/>
      <c r="N381" s="32"/>
    </row>
    <row r="382" spans="2:14" ht="14.25" customHeight="1" x14ac:dyDescent="0.25">
      <c r="B382" s="12"/>
      <c r="C382" s="34"/>
      <c r="D382" s="35"/>
      <c r="E382" s="66"/>
      <c r="F382" s="66"/>
      <c r="G382" s="66"/>
      <c r="H382" s="34"/>
      <c r="I382" s="66"/>
      <c r="J382" s="66"/>
      <c r="K382" s="35"/>
      <c r="L382" s="66"/>
      <c r="M382" s="32"/>
      <c r="N382" s="32"/>
    </row>
    <row r="383" spans="2:14" ht="14.25" customHeight="1" x14ac:dyDescent="0.25">
      <c r="B383" s="12"/>
      <c r="C383" s="34"/>
      <c r="D383" s="35"/>
      <c r="E383" s="66"/>
      <c r="F383" s="66"/>
      <c r="G383" s="66"/>
      <c r="H383" s="34"/>
      <c r="I383" s="66"/>
      <c r="J383" s="66"/>
      <c r="K383" s="35"/>
      <c r="L383" s="66"/>
      <c r="M383" s="32"/>
      <c r="N383" s="32"/>
    </row>
    <row r="384" spans="2:14" ht="14.25" customHeight="1" x14ac:dyDescent="0.25">
      <c r="B384" s="12"/>
      <c r="C384" s="34"/>
      <c r="D384" s="35"/>
      <c r="E384" s="66"/>
      <c r="F384" s="66"/>
      <c r="G384" s="66"/>
      <c r="H384" s="34"/>
      <c r="I384" s="66"/>
      <c r="J384" s="66"/>
      <c r="K384" s="35"/>
      <c r="L384" s="66"/>
      <c r="M384" s="32"/>
      <c r="N384" s="32"/>
    </row>
    <row r="385" spans="2:14" ht="14.25" customHeight="1" x14ac:dyDescent="0.25">
      <c r="B385" s="12"/>
      <c r="C385" s="34"/>
      <c r="D385" s="35"/>
      <c r="E385" s="66"/>
      <c r="F385" s="66"/>
      <c r="G385" s="66"/>
      <c r="H385" s="34"/>
      <c r="I385" s="66"/>
      <c r="J385" s="66"/>
      <c r="K385" s="35"/>
      <c r="L385" s="66"/>
      <c r="M385" s="32"/>
      <c r="N385" s="32"/>
    </row>
    <row r="386" spans="2:14" ht="14.25" customHeight="1" x14ac:dyDescent="0.25">
      <c r="B386" s="12"/>
      <c r="C386" s="34"/>
      <c r="D386" s="35"/>
      <c r="E386" s="66"/>
      <c r="F386" s="66"/>
      <c r="G386" s="66"/>
      <c r="H386" s="34"/>
      <c r="I386" s="66"/>
      <c r="J386" s="66"/>
      <c r="K386" s="35"/>
      <c r="L386" s="66"/>
      <c r="M386" s="32"/>
      <c r="N386" s="32"/>
    </row>
    <row r="387" spans="2:14" ht="14.25" customHeight="1" x14ac:dyDescent="0.25">
      <c r="B387" s="12"/>
      <c r="C387" s="34"/>
      <c r="D387" s="35"/>
      <c r="E387" s="66"/>
      <c r="F387" s="66"/>
      <c r="G387" s="66"/>
      <c r="H387" s="34"/>
      <c r="I387" s="66"/>
      <c r="J387" s="66"/>
      <c r="K387" s="35"/>
      <c r="L387" s="66"/>
      <c r="M387" s="32"/>
      <c r="N387" s="32"/>
    </row>
    <row r="388" spans="2:14" ht="14.25" customHeight="1" x14ac:dyDescent="0.25">
      <c r="B388" s="12"/>
      <c r="C388" s="34"/>
      <c r="D388" s="35"/>
      <c r="E388" s="66"/>
      <c r="F388" s="66"/>
      <c r="G388" s="66"/>
      <c r="H388" s="34"/>
      <c r="I388" s="66"/>
      <c r="J388" s="66"/>
      <c r="K388" s="35"/>
      <c r="L388" s="66"/>
      <c r="M388" s="32"/>
      <c r="N388" s="32"/>
    </row>
    <row r="389" spans="2:14" ht="14.25" customHeight="1" x14ac:dyDescent="0.25">
      <c r="B389" s="12"/>
      <c r="C389" s="34"/>
      <c r="D389" s="35"/>
      <c r="E389" s="66"/>
      <c r="F389" s="66"/>
      <c r="G389" s="66"/>
      <c r="H389" s="34"/>
      <c r="I389" s="66"/>
      <c r="J389" s="66"/>
      <c r="K389" s="35"/>
      <c r="L389" s="66"/>
      <c r="M389" s="32"/>
      <c r="N389" s="32"/>
    </row>
    <row r="390" spans="2:14" ht="18.75" x14ac:dyDescent="0.3">
      <c r="B390" s="69" t="s">
        <v>45</v>
      </c>
      <c r="C390" s="69"/>
      <c r="D390" s="69"/>
      <c r="E390" s="69"/>
      <c r="F390" s="69"/>
      <c r="G390" s="69"/>
      <c r="H390" s="69"/>
      <c r="I390" s="69"/>
      <c r="J390" s="69"/>
      <c r="K390" s="69"/>
      <c r="L390" s="69"/>
    </row>
    <row r="391" spans="2:14" ht="18.75" x14ac:dyDescent="0.3">
      <c r="B391" s="69" t="s">
        <v>46</v>
      </c>
      <c r="C391" s="69"/>
      <c r="D391" s="69"/>
      <c r="E391" s="69"/>
      <c r="F391" s="69"/>
      <c r="G391" s="69"/>
      <c r="H391" s="69"/>
      <c r="I391" s="69"/>
      <c r="J391" s="69"/>
      <c r="K391" s="69"/>
      <c r="L391" s="69"/>
    </row>
    <row r="392" spans="2:14" x14ac:dyDescent="0.25">
      <c r="B392" s="70" t="s">
        <v>0</v>
      </c>
      <c r="C392" s="71" t="s">
        <v>5</v>
      </c>
      <c r="D392" s="71"/>
      <c r="E392" s="71"/>
      <c r="F392" s="71"/>
      <c r="G392" s="71"/>
      <c r="H392" s="71" t="s">
        <v>6</v>
      </c>
      <c r="I392" s="71"/>
      <c r="J392" s="71"/>
      <c r="K392" s="71"/>
      <c r="L392" s="71"/>
    </row>
    <row r="393" spans="2:14" x14ac:dyDescent="0.25">
      <c r="B393" s="70"/>
      <c r="C393" s="1" t="s">
        <v>1</v>
      </c>
      <c r="D393" s="28" t="s">
        <v>2</v>
      </c>
      <c r="E393" s="28" t="s">
        <v>3</v>
      </c>
      <c r="F393" s="28" t="s">
        <v>4</v>
      </c>
      <c r="G393" s="2" t="s">
        <v>7</v>
      </c>
      <c r="H393" s="6" t="s">
        <v>1</v>
      </c>
      <c r="I393" s="28" t="s">
        <v>2</v>
      </c>
      <c r="J393" s="28" t="s">
        <v>3</v>
      </c>
      <c r="K393" s="28" t="s">
        <v>4</v>
      </c>
      <c r="L393" s="28" t="s">
        <v>7</v>
      </c>
    </row>
    <row r="394" spans="2:14" ht="16.5" x14ac:dyDescent="0.25">
      <c r="B394" s="72" t="s">
        <v>10</v>
      </c>
      <c r="C394" s="72"/>
      <c r="D394" s="72"/>
      <c r="E394" s="72"/>
      <c r="F394" s="72"/>
      <c r="G394" s="72"/>
      <c r="H394" s="72"/>
      <c r="I394" s="72"/>
      <c r="J394" s="72"/>
      <c r="K394" s="72"/>
      <c r="L394" s="72"/>
    </row>
    <row r="395" spans="2:14" x14ac:dyDescent="0.25">
      <c r="B395" s="22" t="s">
        <v>96</v>
      </c>
      <c r="C395" s="1">
        <v>130</v>
      </c>
      <c r="D395" s="28">
        <v>4.4400000000000004</v>
      </c>
      <c r="E395" s="28">
        <v>3.8</v>
      </c>
      <c r="F395" s="28">
        <v>32.979999999999997</v>
      </c>
      <c r="G395" s="28">
        <v>155.93</v>
      </c>
      <c r="H395" s="6">
        <v>140</v>
      </c>
      <c r="I395" s="28">
        <v>4.8099999999999996</v>
      </c>
      <c r="J395" s="28">
        <v>4.09</v>
      </c>
      <c r="K395" s="28">
        <v>35.729999999999997</v>
      </c>
      <c r="L395" s="28">
        <v>168.92</v>
      </c>
    </row>
    <row r="396" spans="2:14" x14ac:dyDescent="0.25">
      <c r="B396" s="26" t="s">
        <v>22</v>
      </c>
      <c r="C396" s="1">
        <v>150</v>
      </c>
      <c r="D396" s="56">
        <v>2.36</v>
      </c>
      <c r="E396" s="56">
        <v>2.2999999999999998</v>
      </c>
      <c r="F396" s="56">
        <v>10.19</v>
      </c>
      <c r="G396" s="4">
        <v>89.78</v>
      </c>
      <c r="H396" s="6">
        <v>200</v>
      </c>
      <c r="I396" s="56">
        <v>3.15</v>
      </c>
      <c r="J396" s="56">
        <v>3.07</v>
      </c>
      <c r="K396" s="4">
        <v>13.27</v>
      </c>
      <c r="L396" s="56">
        <v>119.7</v>
      </c>
    </row>
    <row r="397" spans="2:14" x14ac:dyDescent="0.25">
      <c r="B397" s="21" t="s">
        <v>67</v>
      </c>
      <c r="C397" s="1">
        <v>25</v>
      </c>
      <c r="D397" s="42">
        <v>3.3</v>
      </c>
      <c r="E397" s="42">
        <v>4.13</v>
      </c>
      <c r="F397" s="42">
        <v>8.4600000000000009</v>
      </c>
      <c r="G397" s="42">
        <v>90.41</v>
      </c>
      <c r="H397" s="6">
        <v>35</v>
      </c>
      <c r="I397" s="42">
        <v>4.62</v>
      </c>
      <c r="J397" s="42">
        <v>5.78</v>
      </c>
      <c r="K397" s="42">
        <v>11.84</v>
      </c>
      <c r="L397" s="42">
        <v>126.58</v>
      </c>
    </row>
    <row r="398" spans="2:14" x14ac:dyDescent="0.25">
      <c r="B398" s="23" t="s">
        <v>9</v>
      </c>
      <c r="C398" s="11">
        <v>0.2</v>
      </c>
      <c r="D398" s="1">
        <f>D395+D396+D397</f>
        <v>10.100000000000001</v>
      </c>
      <c r="E398" s="1">
        <f t="shared" ref="E398:G398" si="66">E395+E396+E397</f>
        <v>10.23</v>
      </c>
      <c r="F398" s="1">
        <f t="shared" si="66"/>
        <v>51.629999999999995</v>
      </c>
      <c r="G398" s="1">
        <f t="shared" si="66"/>
        <v>336.12</v>
      </c>
      <c r="H398" s="11">
        <v>0.2</v>
      </c>
      <c r="I398" s="1">
        <f>I395+I396+I397</f>
        <v>12.579999999999998</v>
      </c>
      <c r="J398" s="1">
        <f t="shared" ref="J398:L398" si="67">J395+J396+J397</f>
        <v>12.940000000000001</v>
      </c>
      <c r="K398" s="1">
        <f t="shared" si="67"/>
        <v>60.84</v>
      </c>
      <c r="L398" s="1">
        <f t="shared" si="67"/>
        <v>415.2</v>
      </c>
      <c r="M398" s="31">
        <f>G398*75/G415</f>
        <v>20.994728207007405</v>
      </c>
      <c r="N398" s="31">
        <f>L398*75/L415</f>
        <v>19.609571788413099</v>
      </c>
    </row>
    <row r="399" spans="2:14" ht="16.5" x14ac:dyDescent="0.25">
      <c r="B399" s="67" t="s">
        <v>42</v>
      </c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32"/>
      <c r="N399" s="32"/>
    </row>
    <row r="400" spans="2:14" x14ac:dyDescent="0.25">
      <c r="B400" s="21" t="s">
        <v>24</v>
      </c>
      <c r="C400" s="6">
        <v>100</v>
      </c>
      <c r="D400" s="4">
        <v>0.4</v>
      </c>
      <c r="E400" s="4">
        <v>0.3</v>
      </c>
      <c r="F400" s="4">
        <v>10.3</v>
      </c>
      <c r="G400" s="4">
        <v>47</v>
      </c>
      <c r="H400" s="1">
        <v>140</v>
      </c>
      <c r="I400" s="4">
        <v>0.56000000000000005</v>
      </c>
      <c r="J400" s="4">
        <v>0.42</v>
      </c>
      <c r="K400" s="4">
        <v>14.42</v>
      </c>
      <c r="L400" s="4">
        <v>65.8</v>
      </c>
      <c r="M400" s="32"/>
      <c r="N400" s="32"/>
    </row>
    <row r="401" spans="2:14" x14ac:dyDescent="0.25">
      <c r="B401" s="23" t="s">
        <v>9</v>
      </c>
      <c r="C401" s="11">
        <v>0.03</v>
      </c>
      <c r="D401" s="5">
        <f>D400</f>
        <v>0.4</v>
      </c>
      <c r="E401" s="5">
        <f t="shared" ref="E401:G401" si="68">E400</f>
        <v>0.3</v>
      </c>
      <c r="F401" s="5">
        <f t="shared" si="68"/>
        <v>10.3</v>
      </c>
      <c r="G401" s="5">
        <f t="shared" si="68"/>
        <v>47</v>
      </c>
      <c r="H401" s="11">
        <v>0.03</v>
      </c>
      <c r="I401" s="5">
        <f>I400</f>
        <v>0.56000000000000005</v>
      </c>
      <c r="J401" s="5">
        <f t="shared" ref="J401:L401" si="69">J400</f>
        <v>0.42</v>
      </c>
      <c r="K401" s="5">
        <f t="shared" si="69"/>
        <v>14.42</v>
      </c>
      <c r="L401" s="5">
        <f t="shared" si="69"/>
        <v>65.8</v>
      </c>
      <c r="M401" s="31">
        <f>G401*75/G415</f>
        <v>2.9357141072514219</v>
      </c>
      <c r="N401" s="31">
        <f>L401*75/L415</f>
        <v>3.1076826196473553</v>
      </c>
    </row>
    <row r="402" spans="2:14" ht="16.5" x14ac:dyDescent="0.25">
      <c r="B402" s="67" t="s">
        <v>11</v>
      </c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32"/>
      <c r="N402" s="32"/>
    </row>
    <row r="403" spans="2:14" ht="30" x14ac:dyDescent="0.25">
      <c r="B403" s="20" t="s">
        <v>54</v>
      </c>
      <c r="C403" s="44">
        <v>40</v>
      </c>
      <c r="D403" s="45">
        <v>0.34</v>
      </c>
      <c r="E403" s="45">
        <v>2.04</v>
      </c>
      <c r="F403" s="45">
        <v>1.28</v>
      </c>
      <c r="G403" s="45">
        <v>24.87</v>
      </c>
      <c r="H403" s="44">
        <v>50</v>
      </c>
      <c r="I403" s="45">
        <v>0.43</v>
      </c>
      <c r="J403" s="45">
        <v>2.5499999999999998</v>
      </c>
      <c r="K403" s="45">
        <v>1.6</v>
      </c>
      <c r="L403" s="61">
        <v>31.09</v>
      </c>
      <c r="M403" s="32"/>
      <c r="N403" s="32"/>
    </row>
    <row r="404" spans="2:14" x14ac:dyDescent="0.25">
      <c r="B404" s="21" t="s">
        <v>113</v>
      </c>
      <c r="C404" s="1">
        <v>150</v>
      </c>
      <c r="D404" s="4">
        <v>4.1900000000000004</v>
      </c>
      <c r="E404" s="4">
        <v>4.38</v>
      </c>
      <c r="F404" s="4">
        <v>14.98</v>
      </c>
      <c r="G404" s="4">
        <v>115.47</v>
      </c>
      <c r="H404" s="6">
        <v>200</v>
      </c>
      <c r="I404" s="4">
        <v>5.59</v>
      </c>
      <c r="J404" s="4">
        <v>5.84</v>
      </c>
      <c r="K404" s="4">
        <v>19.97</v>
      </c>
      <c r="L404" s="4">
        <v>153.96</v>
      </c>
      <c r="M404" s="32"/>
      <c r="N404" s="32"/>
    </row>
    <row r="405" spans="2:14" x14ac:dyDescent="0.25">
      <c r="B405" s="43" t="s">
        <v>114</v>
      </c>
      <c r="C405" s="1">
        <v>110</v>
      </c>
      <c r="D405" s="4">
        <v>7.59</v>
      </c>
      <c r="E405" s="4">
        <v>8.48</v>
      </c>
      <c r="F405" s="4">
        <v>28.26</v>
      </c>
      <c r="G405" s="4">
        <v>265.83999999999997</v>
      </c>
      <c r="H405" s="53">
        <v>140</v>
      </c>
      <c r="I405" s="57">
        <v>9.66</v>
      </c>
      <c r="J405" s="57">
        <v>10.8</v>
      </c>
      <c r="K405" s="57">
        <v>35.9</v>
      </c>
      <c r="L405" s="57">
        <v>321.8</v>
      </c>
      <c r="M405" s="32"/>
      <c r="N405" s="32"/>
    </row>
    <row r="406" spans="2:14" x14ac:dyDescent="0.25">
      <c r="B406" s="20" t="s">
        <v>98</v>
      </c>
      <c r="C406" s="1">
        <v>150</v>
      </c>
      <c r="D406" s="4">
        <v>0.18</v>
      </c>
      <c r="E406" s="4">
        <v>0.06</v>
      </c>
      <c r="F406" s="4">
        <v>16.5</v>
      </c>
      <c r="G406" s="4">
        <v>64.31</v>
      </c>
      <c r="H406" s="6">
        <v>200</v>
      </c>
      <c r="I406" s="4">
        <v>0.24</v>
      </c>
      <c r="J406" s="4">
        <v>0.09</v>
      </c>
      <c r="K406" s="4">
        <v>22</v>
      </c>
      <c r="L406" s="4">
        <v>85.75</v>
      </c>
      <c r="M406" s="32"/>
      <c r="N406" s="32"/>
    </row>
    <row r="407" spans="2:14" x14ac:dyDescent="0.25">
      <c r="B407" s="21" t="s">
        <v>14</v>
      </c>
      <c r="C407" s="1">
        <v>30</v>
      </c>
      <c r="D407" s="4">
        <v>1.98</v>
      </c>
      <c r="E407" s="4">
        <v>0.36</v>
      </c>
      <c r="F407" s="4">
        <v>10.02</v>
      </c>
      <c r="G407" s="4">
        <v>52.2</v>
      </c>
      <c r="H407" s="6">
        <v>40</v>
      </c>
      <c r="I407" s="4">
        <v>2.64</v>
      </c>
      <c r="J407" s="4">
        <v>0.48</v>
      </c>
      <c r="K407" s="4">
        <v>13.36</v>
      </c>
      <c r="L407" s="4">
        <v>69.599999999999994</v>
      </c>
      <c r="M407" s="32"/>
      <c r="N407" s="32"/>
    </row>
    <row r="408" spans="2:14" x14ac:dyDescent="0.25">
      <c r="B408" s="23" t="s">
        <v>9</v>
      </c>
      <c r="C408" s="11">
        <v>0.31</v>
      </c>
      <c r="D408" s="5">
        <f>D404+D405+D406+D407</f>
        <v>13.940000000000001</v>
      </c>
      <c r="E408" s="5">
        <f t="shared" ref="E408:G408" si="70">E404+E405+E406+E407</f>
        <v>13.28</v>
      </c>
      <c r="F408" s="5">
        <f t="shared" si="70"/>
        <v>69.760000000000005</v>
      </c>
      <c r="G408" s="5">
        <f t="shared" si="70"/>
        <v>497.81999999999994</v>
      </c>
      <c r="H408" s="11">
        <v>0.31</v>
      </c>
      <c r="I408" s="5">
        <f>I404+I405+I406+I407</f>
        <v>18.13</v>
      </c>
      <c r="J408" s="5">
        <f t="shared" ref="J408:L408" si="71">J404+J405+J406+J407</f>
        <v>17.21</v>
      </c>
      <c r="K408" s="5">
        <f t="shared" si="71"/>
        <v>91.23</v>
      </c>
      <c r="L408" s="5">
        <f t="shared" si="71"/>
        <v>631.11</v>
      </c>
      <c r="M408" s="31">
        <f>G408*75/G415</f>
        <v>31.094833975997929</v>
      </c>
      <c r="N408" s="31">
        <f>L408*75/L415</f>
        <v>29.806832493702771</v>
      </c>
    </row>
    <row r="409" spans="2:14" ht="16.5" x14ac:dyDescent="0.25">
      <c r="B409" s="67" t="s">
        <v>15</v>
      </c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32"/>
      <c r="N409" s="32"/>
    </row>
    <row r="410" spans="2:14" x14ac:dyDescent="0.25">
      <c r="B410" s="24" t="s">
        <v>37</v>
      </c>
      <c r="C410" s="15">
        <v>50</v>
      </c>
      <c r="D410" s="16">
        <v>5.7</v>
      </c>
      <c r="E410" s="16">
        <v>16.77</v>
      </c>
      <c r="F410" s="16">
        <v>1.68</v>
      </c>
      <c r="G410" s="16">
        <v>75.400000000000006</v>
      </c>
      <c r="H410" s="15">
        <v>100</v>
      </c>
      <c r="I410" s="16">
        <v>11.4</v>
      </c>
      <c r="J410" s="16">
        <v>33.54</v>
      </c>
      <c r="K410" s="16">
        <v>3.36</v>
      </c>
      <c r="L410" s="16">
        <v>150.80000000000001</v>
      </c>
      <c r="M410" s="32"/>
      <c r="N410" s="32"/>
    </row>
    <row r="411" spans="2:14" x14ac:dyDescent="0.25">
      <c r="B411" s="20" t="s">
        <v>51</v>
      </c>
      <c r="C411" s="1">
        <v>100</v>
      </c>
      <c r="D411" s="4">
        <v>1.84</v>
      </c>
      <c r="E411" s="4">
        <v>1.83</v>
      </c>
      <c r="F411" s="4">
        <v>15.3</v>
      </c>
      <c r="G411" s="4">
        <v>83.17</v>
      </c>
      <c r="H411" s="6">
        <v>120</v>
      </c>
      <c r="I411" s="4">
        <v>2.21</v>
      </c>
      <c r="J411" s="4">
        <v>2.2000000000000002</v>
      </c>
      <c r="K411" s="4">
        <v>18.36</v>
      </c>
      <c r="L411" s="4">
        <v>99.8</v>
      </c>
      <c r="M411" s="32"/>
      <c r="N411" s="32"/>
    </row>
    <row r="412" spans="2:14" x14ac:dyDescent="0.25">
      <c r="B412" s="21" t="s">
        <v>57</v>
      </c>
      <c r="C412" s="1">
        <v>150</v>
      </c>
      <c r="D412" s="54">
        <v>3.14</v>
      </c>
      <c r="E412" s="54">
        <v>2.57</v>
      </c>
      <c r="F412" s="54">
        <v>16.5</v>
      </c>
      <c r="G412" s="4">
        <v>99.22</v>
      </c>
      <c r="H412" s="6">
        <v>200</v>
      </c>
      <c r="I412" s="54">
        <v>4.4800000000000004</v>
      </c>
      <c r="J412" s="54">
        <v>3.61</v>
      </c>
      <c r="K412" s="4">
        <v>22</v>
      </c>
      <c r="L412" s="54">
        <v>132.29</v>
      </c>
      <c r="M412" s="32"/>
      <c r="N412" s="32"/>
    </row>
    <row r="413" spans="2:14" x14ac:dyDescent="0.25">
      <c r="B413" s="21" t="s">
        <v>17</v>
      </c>
      <c r="C413" s="1">
        <v>20</v>
      </c>
      <c r="D413" s="63">
        <v>2.08</v>
      </c>
      <c r="E413" s="63">
        <v>0.68</v>
      </c>
      <c r="F413" s="63">
        <v>9.9</v>
      </c>
      <c r="G413" s="63">
        <v>62</v>
      </c>
      <c r="H413" s="6">
        <v>30</v>
      </c>
      <c r="I413" s="56">
        <v>3.12</v>
      </c>
      <c r="J413" s="56">
        <v>1.02</v>
      </c>
      <c r="K413" s="56">
        <v>14.85</v>
      </c>
      <c r="L413" s="56">
        <v>93</v>
      </c>
      <c r="M413" s="7"/>
      <c r="N413" s="7"/>
    </row>
    <row r="414" spans="2:14" x14ac:dyDescent="0.25">
      <c r="B414" s="23" t="s">
        <v>9</v>
      </c>
      <c r="C414" s="11">
        <v>0.2</v>
      </c>
      <c r="D414" s="5">
        <f>D410+D411+D412+D413</f>
        <v>12.76</v>
      </c>
      <c r="E414" s="5">
        <f t="shared" ref="E414:G414" si="72">E410+E411+E412+E413</f>
        <v>21.85</v>
      </c>
      <c r="F414" s="5">
        <f t="shared" si="72"/>
        <v>43.38</v>
      </c>
      <c r="G414" s="5">
        <f t="shared" si="72"/>
        <v>319.78999999999996</v>
      </c>
      <c r="H414" s="11">
        <v>0.22</v>
      </c>
      <c r="I414" s="5">
        <f>I410+I411+I412+I413</f>
        <v>21.21</v>
      </c>
      <c r="J414" s="5">
        <f t="shared" ref="J414:L414" si="73">J410+J411+J412+J413</f>
        <v>40.370000000000005</v>
      </c>
      <c r="K414" s="5">
        <f t="shared" si="73"/>
        <v>58.57</v>
      </c>
      <c r="L414" s="5">
        <f t="shared" si="73"/>
        <v>475.89</v>
      </c>
      <c r="M414" s="7">
        <f>G414*75/G415</f>
        <v>19.974723709743238</v>
      </c>
      <c r="N414" s="7">
        <f>L414*75/L415</f>
        <v>22.475913098236777</v>
      </c>
    </row>
    <row r="415" spans="2:14" x14ac:dyDescent="0.25">
      <c r="B415" s="23" t="s">
        <v>19</v>
      </c>
      <c r="C415" s="11">
        <v>0.75</v>
      </c>
      <c r="D415" s="5">
        <f>D398+D401+D408+D414</f>
        <v>37.200000000000003</v>
      </c>
      <c r="E415" s="52">
        <f t="shared" ref="E415:G415" si="74">E398+E401+E408+E414</f>
        <v>45.660000000000004</v>
      </c>
      <c r="F415" s="52">
        <f t="shared" si="74"/>
        <v>175.07</v>
      </c>
      <c r="G415" s="52">
        <f t="shared" si="74"/>
        <v>1200.73</v>
      </c>
      <c r="H415" s="11">
        <v>0.75</v>
      </c>
      <c r="I415" s="5">
        <f>I398+I401+I408+I414</f>
        <v>52.48</v>
      </c>
      <c r="J415" s="5">
        <f t="shared" ref="J415:L415" si="75">J398+J401+J408+J414</f>
        <v>70.94</v>
      </c>
      <c r="K415" s="52">
        <f t="shared" si="75"/>
        <v>225.06</v>
      </c>
      <c r="L415" s="52">
        <f t="shared" si="75"/>
        <v>1588</v>
      </c>
    </row>
  </sheetData>
  <mergeCells count="91">
    <mergeCell ref="B2:L2"/>
    <mergeCell ref="B4:L4"/>
    <mergeCell ref="B5:L5"/>
    <mergeCell ref="B6:B7"/>
    <mergeCell ref="C6:F6"/>
    <mergeCell ref="H6:L6"/>
    <mergeCell ref="B52:L52"/>
    <mergeCell ref="B8:L8"/>
    <mergeCell ref="B13:L13"/>
    <mergeCell ref="B16:L16"/>
    <mergeCell ref="B24:L24"/>
    <mergeCell ref="B43:L43"/>
    <mergeCell ref="B44:L44"/>
    <mergeCell ref="B45:B46"/>
    <mergeCell ref="C45:F45"/>
    <mergeCell ref="H45:L45"/>
    <mergeCell ref="B47:L47"/>
    <mergeCell ref="B55:L55"/>
    <mergeCell ref="B63:L63"/>
    <mergeCell ref="B86:L86"/>
    <mergeCell ref="B87:L87"/>
    <mergeCell ref="B88:B89"/>
    <mergeCell ref="C88:F88"/>
    <mergeCell ref="H88:L88"/>
    <mergeCell ref="B139:L139"/>
    <mergeCell ref="B90:L90"/>
    <mergeCell ref="B95:L95"/>
    <mergeCell ref="B98:L98"/>
    <mergeCell ref="B106:L106"/>
    <mergeCell ref="B131:L131"/>
    <mergeCell ref="B132:B133"/>
    <mergeCell ref="C132:F132"/>
    <mergeCell ref="H132:L132"/>
    <mergeCell ref="B134:L134"/>
    <mergeCell ref="B142:L142"/>
    <mergeCell ref="B150:L150"/>
    <mergeCell ref="B173:L173"/>
    <mergeCell ref="B174:L174"/>
    <mergeCell ref="B175:B176"/>
    <mergeCell ref="C175:F175"/>
    <mergeCell ref="H175:L175"/>
    <mergeCell ref="B225:L225"/>
    <mergeCell ref="B177:L177"/>
    <mergeCell ref="B182:L182"/>
    <mergeCell ref="B185:L185"/>
    <mergeCell ref="B192:L192"/>
    <mergeCell ref="B216:L216"/>
    <mergeCell ref="B217:L217"/>
    <mergeCell ref="B218:B219"/>
    <mergeCell ref="C218:G218"/>
    <mergeCell ref="H218:L218"/>
    <mergeCell ref="B220:L220"/>
    <mergeCell ref="B228:L228"/>
    <mergeCell ref="B236:L236"/>
    <mergeCell ref="B260:L260"/>
    <mergeCell ref="B261:L261"/>
    <mergeCell ref="B262:B263"/>
    <mergeCell ref="C262:G262"/>
    <mergeCell ref="H262:L262"/>
    <mergeCell ref="B313:L313"/>
    <mergeCell ref="B264:L264"/>
    <mergeCell ref="B269:L269"/>
    <mergeCell ref="B272:L272"/>
    <mergeCell ref="B280:L280"/>
    <mergeCell ref="B303:L303"/>
    <mergeCell ref="B304:L304"/>
    <mergeCell ref="B305:B306"/>
    <mergeCell ref="C305:G305"/>
    <mergeCell ref="H305:L305"/>
    <mergeCell ref="B307:L307"/>
    <mergeCell ref="B346:L346"/>
    <mergeCell ref="B347:L347"/>
    <mergeCell ref="B348:B349"/>
    <mergeCell ref="C348:G348"/>
    <mergeCell ref="H348:L348"/>
    <mergeCell ref="B402:L402"/>
    <mergeCell ref="B409:L409"/>
    <mergeCell ref="B130:L130"/>
    <mergeCell ref="B391:L391"/>
    <mergeCell ref="B392:B393"/>
    <mergeCell ref="C392:G392"/>
    <mergeCell ref="H392:L392"/>
    <mergeCell ref="B394:L394"/>
    <mergeCell ref="B399:L399"/>
    <mergeCell ref="B350:L350"/>
    <mergeCell ref="B355:L355"/>
    <mergeCell ref="B358:L358"/>
    <mergeCell ref="B366:L366"/>
    <mergeCell ref="B390:L390"/>
    <mergeCell ref="B316:L316"/>
    <mergeCell ref="B324:L324"/>
  </mergeCells>
  <pageMargins left="3.937007874015748E-2" right="3.937007874015748E-2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5"/>
  <sheetViews>
    <sheetView workbookViewId="0">
      <selection activeCell="D9" sqref="D9"/>
    </sheetView>
  </sheetViews>
  <sheetFormatPr defaultRowHeight="15" x14ac:dyDescent="0.25"/>
  <cols>
    <col min="2" max="2" width="35.28515625" customWidth="1"/>
  </cols>
  <sheetData>
    <row r="2" spans="2:11" x14ac:dyDescent="0.25">
      <c r="B2" s="8" t="s">
        <v>20</v>
      </c>
      <c r="C2" s="9">
        <v>36</v>
      </c>
      <c r="D2" s="9">
        <v>40</v>
      </c>
      <c r="E2" s="9">
        <v>175</v>
      </c>
      <c r="F2" s="9">
        <v>1200</v>
      </c>
      <c r="G2" s="10"/>
      <c r="H2" s="9">
        <v>49</v>
      </c>
      <c r="I2" s="9">
        <v>50</v>
      </c>
      <c r="J2" s="9">
        <v>203</v>
      </c>
      <c r="K2" s="9">
        <v>1500</v>
      </c>
    </row>
    <row r="3" spans="2:11" x14ac:dyDescent="0.25">
      <c r="B3" s="8" t="s">
        <v>21</v>
      </c>
      <c r="C3" s="9">
        <v>56</v>
      </c>
      <c r="D3" s="9">
        <v>53</v>
      </c>
      <c r="E3" s="9">
        <v>210</v>
      </c>
      <c r="F3" s="9">
        <v>1500</v>
      </c>
      <c r="G3" s="10"/>
      <c r="H3" s="9">
        <v>75</v>
      </c>
      <c r="I3" s="9">
        <v>71</v>
      </c>
      <c r="J3" s="9">
        <v>280</v>
      </c>
      <c r="K3" s="9">
        <v>2000</v>
      </c>
    </row>
    <row r="4" spans="2:11" ht="15.75" x14ac:dyDescent="0.25">
      <c r="B4" s="38"/>
      <c r="C4" s="37"/>
    </row>
    <row r="5" spans="2:11" ht="15.75" x14ac:dyDescent="0.25">
      <c r="B5" s="38"/>
      <c r="C5" s="37"/>
    </row>
    <row r="6" spans="2:11" ht="15.75" x14ac:dyDescent="0.25">
      <c r="B6" s="38"/>
      <c r="C6" s="37"/>
    </row>
    <row r="7" spans="2:11" ht="15.75" x14ac:dyDescent="0.25">
      <c r="B7" s="38"/>
      <c r="C7" s="37"/>
    </row>
    <row r="8" spans="2:11" ht="15.75" x14ac:dyDescent="0.25">
      <c r="B8" s="38"/>
      <c r="C8" s="37"/>
    </row>
    <row r="9" spans="2:11" ht="15.75" x14ac:dyDescent="0.25">
      <c r="B9" s="38"/>
      <c r="C9" s="37"/>
    </row>
    <row r="10" spans="2:11" ht="15.75" x14ac:dyDescent="0.25">
      <c r="B10" s="38"/>
      <c r="C10" s="37"/>
    </row>
    <row r="11" spans="2:11" ht="15.75" x14ac:dyDescent="0.25">
      <c r="B11" s="38"/>
      <c r="C11" s="37"/>
    </row>
    <row r="12" spans="2:11" ht="15.75" x14ac:dyDescent="0.25">
      <c r="B12" s="38"/>
      <c r="C12" s="37"/>
    </row>
    <row r="13" spans="2:11" ht="15.75" x14ac:dyDescent="0.25">
      <c r="B13" s="38"/>
      <c r="C13" s="37"/>
    </row>
    <row r="14" spans="2:11" ht="15.75" x14ac:dyDescent="0.25">
      <c r="B14" s="38"/>
      <c r="C14" s="37"/>
    </row>
    <row r="15" spans="2:11" ht="15.75" x14ac:dyDescent="0.25">
      <c r="B15" s="38"/>
      <c r="C15" s="37"/>
    </row>
    <row r="16" spans="2:11" ht="15.75" x14ac:dyDescent="0.25">
      <c r="B16" s="38"/>
      <c r="C16" s="37"/>
    </row>
    <row r="17" spans="2:3" ht="15.75" x14ac:dyDescent="0.25">
      <c r="B17" s="38"/>
      <c r="C17" s="37"/>
    </row>
    <row r="18" spans="2:3" ht="15.75" x14ac:dyDescent="0.25">
      <c r="B18" s="38"/>
      <c r="C18" s="37"/>
    </row>
    <row r="19" spans="2:3" ht="15.75" x14ac:dyDescent="0.25">
      <c r="B19" s="38"/>
      <c r="C19" s="37"/>
    </row>
    <row r="20" spans="2:3" ht="15.75" x14ac:dyDescent="0.25">
      <c r="B20" s="38"/>
      <c r="C20" s="37"/>
    </row>
    <row r="21" spans="2:3" ht="15.75" x14ac:dyDescent="0.25">
      <c r="B21" s="38"/>
      <c r="C21" s="37"/>
    </row>
    <row r="22" spans="2:3" ht="15.75" x14ac:dyDescent="0.25">
      <c r="B22" s="38"/>
      <c r="C22" s="37"/>
    </row>
    <row r="23" spans="2:3" ht="15.75" x14ac:dyDescent="0.25">
      <c r="B23" s="38"/>
      <c r="C23" s="37"/>
    </row>
    <row r="24" spans="2:3" ht="15.75" x14ac:dyDescent="0.25">
      <c r="B24" s="38"/>
      <c r="C24" s="37"/>
    </row>
    <row r="25" spans="2:3" ht="15.75" x14ac:dyDescent="0.25">
      <c r="B25" s="38"/>
      <c r="C25" s="37"/>
    </row>
    <row r="26" spans="2:3" ht="15.75" x14ac:dyDescent="0.25">
      <c r="B26" s="38"/>
      <c r="C26" s="37"/>
    </row>
    <row r="27" spans="2:3" ht="15.75" x14ac:dyDescent="0.25">
      <c r="B27" s="38"/>
      <c r="C27" s="37"/>
    </row>
    <row r="28" spans="2:3" ht="15.75" x14ac:dyDescent="0.25">
      <c r="B28" s="38"/>
      <c r="C28" s="37"/>
    </row>
    <row r="29" spans="2:3" ht="15.75" x14ac:dyDescent="0.25">
      <c r="B29" s="38"/>
      <c r="C29" s="37"/>
    </row>
    <row r="30" spans="2:3" ht="15.75" x14ac:dyDescent="0.25">
      <c r="B30" s="38"/>
      <c r="C30" s="37"/>
    </row>
    <row r="31" spans="2:3" ht="15.75" x14ac:dyDescent="0.25">
      <c r="B31" s="38"/>
      <c r="C31" s="37"/>
    </row>
    <row r="32" spans="2:3" ht="15.75" x14ac:dyDescent="0.25">
      <c r="B32" s="38"/>
      <c r="C32" s="37"/>
    </row>
    <row r="33" spans="2:3" ht="15.75" x14ac:dyDescent="0.25">
      <c r="B33" s="38"/>
      <c r="C33" s="37"/>
    </row>
    <row r="34" spans="2:3" x14ac:dyDescent="0.25">
      <c r="B34" s="39"/>
      <c r="C34" s="37"/>
    </row>
    <row r="35" spans="2:3" x14ac:dyDescent="0.25">
      <c r="B35" s="37"/>
      <c r="C35" s="37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10,5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Тех41</dc:creator>
  <cp:lastModifiedBy>Пользователь Windows</cp:lastModifiedBy>
  <cp:lastPrinted>2026-05-20T11:36:49Z</cp:lastPrinted>
  <dcterms:created xsi:type="dcterms:W3CDTF">2025-03-31T09:07:33Z</dcterms:created>
  <dcterms:modified xsi:type="dcterms:W3CDTF">2026-05-20T12:05:49Z</dcterms:modified>
</cp:coreProperties>
</file>